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18z0052\共有\旧企画調整係\【00_新型コロナウイルス対応】\00_病床確保計画\○5類\230823全国知事会（１０月以降の病床確保等に関する厚労省案への意見照会）\18_確保病床（決定）★\"/>
    </mc:Choice>
  </mc:AlternateContent>
  <xr:revisionPtr revIDLastSave="0" documentId="13_ncr:1_{A67528B6-1E6E-4E59-8925-1BE446C3C7E4}" xr6:coauthVersionLast="36" xr6:coauthVersionMax="36" xr10:uidLastSave="{00000000-0000-0000-0000-000000000000}"/>
  <bookViews>
    <workbookView xWindow="0" yWindow="0" windowWidth="28800" windowHeight="12225" xr2:uid="{65F44E36-2ECB-46DB-8537-D99201E4516E}"/>
  </bookViews>
  <sheets>
    <sheet name="1001時点（確定データ）" sheetId="1" r:id="rId1"/>
  </sheets>
  <definedNames>
    <definedName name="_xlnm._FilterDatabase" localSheetId="0" hidden="1">'1001時点（確定データ）'!$A$13:$BI$73</definedName>
    <definedName name="_xlnm.Print_Area" localSheetId="0">'1001時点（確定データ）'!$B$1:$AA$74</definedName>
    <definedName name="_xlnm.Print_Titles" localSheetId="0">'1001時点（確定データ）'!$1:$13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3" i="1" l="1"/>
  <c r="U73" i="1"/>
  <c r="S73" i="1"/>
  <c r="R73" i="1"/>
  <c r="M73" i="1"/>
  <c r="L73" i="1"/>
  <c r="G73" i="1"/>
  <c r="F73" i="1"/>
  <c r="B73" i="1"/>
  <c r="X73" i="1" s="1"/>
  <c r="Y72" i="1"/>
  <c r="X72" i="1"/>
  <c r="S72" i="1"/>
  <c r="R72" i="1"/>
  <c r="M72" i="1"/>
  <c r="L72" i="1"/>
  <c r="G72" i="1"/>
  <c r="F72" i="1"/>
  <c r="B72" i="1"/>
  <c r="Y71" i="1"/>
  <c r="S71" i="1"/>
  <c r="R71" i="1"/>
  <c r="M71" i="1"/>
  <c r="L71" i="1"/>
  <c r="G71" i="1"/>
  <c r="F71" i="1"/>
  <c r="B71" i="1"/>
  <c r="X71" i="1" s="1"/>
  <c r="Y70" i="1"/>
  <c r="U70" i="1"/>
  <c r="R70" i="1" s="1"/>
  <c r="R7" i="1" s="1"/>
  <c r="S70" i="1"/>
  <c r="M70" i="1"/>
  <c r="L70" i="1"/>
  <c r="G70" i="1"/>
  <c r="F70" i="1"/>
  <c r="B70" i="1"/>
  <c r="X70" i="1" s="1"/>
  <c r="Y69" i="1"/>
  <c r="U69" i="1"/>
  <c r="S69" i="1"/>
  <c r="R69" i="1"/>
  <c r="M69" i="1"/>
  <c r="L69" i="1"/>
  <c r="G69" i="1"/>
  <c r="F69" i="1"/>
  <c r="B69" i="1"/>
  <c r="X69" i="1" s="1"/>
  <c r="Y68" i="1"/>
  <c r="X68" i="1"/>
  <c r="S68" i="1"/>
  <c r="R68" i="1"/>
  <c r="M68" i="1"/>
  <c r="L68" i="1"/>
  <c r="G68" i="1"/>
  <c r="F68" i="1"/>
  <c r="B68" i="1"/>
  <c r="Y67" i="1"/>
  <c r="S67" i="1"/>
  <c r="R67" i="1"/>
  <c r="M67" i="1"/>
  <c r="L67" i="1"/>
  <c r="G67" i="1"/>
  <c r="F67" i="1"/>
  <c r="B67" i="1"/>
  <c r="X67" i="1" s="1"/>
  <c r="Y66" i="1"/>
  <c r="X66" i="1"/>
  <c r="S66" i="1"/>
  <c r="R66" i="1"/>
  <c r="M66" i="1"/>
  <c r="L66" i="1"/>
  <c r="G66" i="1"/>
  <c r="F66" i="1"/>
  <c r="B66" i="1"/>
  <c r="Y65" i="1"/>
  <c r="S65" i="1"/>
  <c r="R65" i="1"/>
  <c r="M65" i="1"/>
  <c r="L65" i="1"/>
  <c r="G65" i="1"/>
  <c r="F65" i="1"/>
  <c r="B65" i="1"/>
  <c r="X65" i="1" s="1"/>
  <c r="Y64" i="1"/>
  <c r="X64" i="1"/>
  <c r="S64" i="1"/>
  <c r="R64" i="1"/>
  <c r="M64" i="1"/>
  <c r="L64" i="1"/>
  <c r="G64" i="1"/>
  <c r="F64" i="1"/>
  <c r="B64" i="1"/>
  <c r="Y63" i="1"/>
  <c r="S63" i="1"/>
  <c r="R63" i="1"/>
  <c r="M63" i="1"/>
  <c r="L63" i="1"/>
  <c r="G63" i="1"/>
  <c r="F63" i="1"/>
  <c r="B63" i="1"/>
  <c r="X63" i="1" s="1"/>
  <c r="Y62" i="1"/>
  <c r="X62" i="1"/>
  <c r="S62" i="1"/>
  <c r="R62" i="1"/>
  <c r="M62" i="1"/>
  <c r="L62" i="1"/>
  <c r="G62" i="1"/>
  <c r="F62" i="1"/>
  <c r="B62" i="1"/>
  <c r="Y61" i="1"/>
  <c r="S61" i="1"/>
  <c r="R61" i="1"/>
  <c r="M61" i="1"/>
  <c r="L61" i="1"/>
  <c r="G61" i="1"/>
  <c r="F61" i="1"/>
  <c r="B61" i="1"/>
  <c r="X61" i="1" s="1"/>
  <c r="Y60" i="1"/>
  <c r="X60" i="1"/>
  <c r="S60" i="1"/>
  <c r="R60" i="1"/>
  <c r="M60" i="1"/>
  <c r="L60" i="1"/>
  <c r="G60" i="1"/>
  <c r="F60" i="1"/>
  <c r="B60" i="1"/>
  <c r="Y59" i="1"/>
  <c r="S59" i="1"/>
  <c r="R59" i="1"/>
  <c r="M59" i="1"/>
  <c r="L59" i="1"/>
  <c r="G59" i="1"/>
  <c r="F59" i="1"/>
  <c r="B59" i="1"/>
  <c r="X59" i="1" s="1"/>
  <c r="Y58" i="1"/>
  <c r="X58" i="1"/>
  <c r="S58" i="1"/>
  <c r="R58" i="1"/>
  <c r="M58" i="1"/>
  <c r="L58" i="1"/>
  <c r="G58" i="1"/>
  <c r="F58" i="1"/>
  <c r="B58" i="1"/>
  <c r="Y57" i="1"/>
  <c r="S57" i="1"/>
  <c r="R57" i="1"/>
  <c r="M57" i="1"/>
  <c r="L57" i="1"/>
  <c r="G57" i="1"/>
  <c r="F57" i="1"/>
  <c r="B57" i="1"/>
  <c r="X57" i="1" s="1"/>
  <c r="Y56" i="1"/>
  <c r="X56" i="1"/>
  <c r="S56" i="1"/>
  <c r="R56" i="1"/>
  <c r="M56" i="1"/>
  <c r="L56" i="1"/>
  <c r="G56" i="1"/>
  <c r="F56" i="1"/>
  <c r="B56" i="1"/>
  <c r="Y55" i="1"/>
  <c r="S55" i="1"/>
  <c r="R55" i="1"/>
  <c r="M55" i="1"/>
  <c r="L55" i="1"/>
  <c r="G55" i="1"/>
  <c r="F55" i="1"/>
  <c r="B55" i="1"/>
  <c r="X55" i="1" s="1"/>
  <c r="Y54" i="1"/>
  <c r="X54" i="1"/>
  <c r="S54" i="1"/>
  <c r="R54" i="1"/>
  <c r="M54" i="1"/>
  <c r="L54" i="1"/>
  <c r="G54" i="1"/>
  <c r="F54" i="1"/>
  <c r="B54" i="1"/>
  <c r="Y53" i="1"/>
  <c r="S53" i="1"/>
  <c r="R53" i="1"/>
  <c r="M53" i="1"/>
  <c r="L53" i="1"/>
  <c r="G53" i="1"/>
  <c r="F53" i="1"/>
  <c r="B53" i="1"/>
  <c r="X53" i="1" s="1"/>
  <c r="Y52" i="1"/>
  <c r="X52" i="1"/>
  <c r="S52" i="1"/>
  <c r="R52" i="1"/>
  <c r="M52" i="1"/>
  <c r="L52" i="1"/>
  <c r="G52" i="1"/>
  <c r="F52" i="1"/>
  <c r="B52" i="1"/>
  <c r="Y51" i="1"/>
  <c r="S51" i="1"/>
  <c r="R51" i="1"/>
  <c r="M51" i="1"/>
  <c r="L51" i="1"/>
  <c r="G51" i="1"/>
  <c r="F51" i="1"/>
  <c r="B51" i="1"/>
  <c r="X51" i="1" s="1"/>
  <c r="Y50" i="1"/>
  <c r="X50" i="1"/>
  <c r="S50" i="1"/>
  <c r="R50" i="1"/>
  <c r="Q50" i="1"/>
  <c r="P50" i="1"/>
  <c r="P6" i="1" s="1"/>
  <c r="M50" i="1"/>
  <c r="G50" i="1"/>
  <c r="F50" i="1"/>
  <c r="B50" i="1"/>
  <c r="Y49" i="1"/>
  <c r="S49" i="1"/>
  <c r="R49" i="1"/>
  <c r="M49" i="1"/>
  <c r="L49" i="1"/>
  <c r="G49" i="1"/>
  <c r="F49" i="1"/>
  <c r="B49" i="1"/>
  <c r="X49" i="1" s="1"/>
  <c r="Y48" i="1"/>
  <c r="X48" i="1"/>
  <c r="S48" i="1"/>
  <c r="R48" i="1"/>
  <c r="M48" i="1"/>
  <c r="L48" i="1"/>
  <c r="G48" i="1"/>
  <c r="F48" i="1"/>
  <c r="B48" i="1"/>
  <c r="Y47" i="1"/>
  <c r="S47" i="1"/>
  <c r="R47" i="1"/>
  <c r="M47" i="1"/>
  <c r="L47" i="1"/>
  <c r="G47" i="1"/>
  <c r="F47" i="1"/>
  <c r="B47" i="1"/>
  <c r="X47" i="1" s="1"/>
  <c r="Y46" i="1"/>
  <c r="S46" i="1"/>
  <c r="R46" i="1"/>
  <c r="M46" i="1"/>
  <c r="L46" i="1"/>
  <c r="G46" i="1"/>
  <c r="F46" i="1"/>
  <c r="B46" i="1"/>
  <c r="X46" i="1" s="1"/>
  <c r="Y45" i="1"/>
  <c r="S45" i="1"/>
  <c r="R45" i="1"/>
  <c r="M45" i="1"/>
  <c r="L45" i="1"/>
  <c r="G45" i="1"/>
  <c r="F45" i="1"/>
  <c r="B45" i="1"/>
  <c r="X45" i="1" s="1"/>
  <c r="Y44" i="1"/>
  <c r="X44" i="1"/>
  <c r="S44" i="1"/>
  <c r="R44" i="1"/>
  <c r="M44" i="1"/>
  <c r="L44" i="1"/>
  <c r="G44" i="1"/>
  <c r="F44" i="1"/>
  <c r="B44" i="1"/>
  <c r="Y43" i="1"/>
  <c r="S43" i="1"/>
  <c r="R43" i="1"/>
  <c r="M43" i="1"/>
  <c r="L43" i="1"/>
  <c r="G43" i="1"/>
  <c r="F43" i="1"/>
  <c r="B43" i="1"/>
  <c r="X43" i="1" s="1"/>
  <c r="Y42" i="1"/>
  <c r="S42" i="1"/>
  <c r="R42" i="1"/>
  <c r="M42" i="1"/>
  <c r="L42" i="1"/>
  <c r="G42" i="1"/>
  <c r="F42" i="1"/>
  <c r="B42" i="1"/>
  <c r="X42" i="1" s="1"/>
  <c r="Y41" i="1"/>
  <c r="S41" i="1"/>
  <c r="R41" i="1"/>
  <c r="M41" i="1"/>
  <c r="L41" i="1"/>
  <c r="G41" i="1"/>
  <c r="F41" i="1"/>
  <c r="B41" i="1"/>
  <c r="X41" i="1" s="1"/>
  <c r="Y40" i="1"/>
  <c r="X40" i="1"/>
  <c r="S40" i="1"/>
  <c r="R40" i="1"/>
  <c r="M40" i="1"/>
  <c r="L40" i="1"/>
  <c r="G40" i="1"/>
  <c r="F40" i="1"/>
  <c r="B40" i="1"/>
  <c r="Y39" i="1"/>
  <c r="S39" i="1"/>
  <c r="R39" i="1"/>
  <c r="M39" i="1"/>
  <c r="L39" i="1"/>
  <c r="G39" i="1"/>
  <c r="F39" i="1"/>
  <c r="B39" i="1"/>
  <c r="X39" i="1" s="1"/>
  <c r="Y38" i="1"/>
  <c r="X38" i="1"/>
  <c r="S38" i="1"/>
  <c r="R38" i="1"/>
  <c r="M38" i="1"/>
  <c r="L38" i="1"/>
  <c r="G38" i="1"/>
  <c r="F38" i="1"/>
  <c r="B38" i="1"/>
  <c r="Y37" i="1"/>
  <c r="S37" i="1"/>
  <c r="R37" i="1"/>
  <c r="M37" i="1"/>
  <c r="L37" i="1"/>
  <c r="G37" i="1"/>
  <c r="F37" i="1"/>
  <c r="B37" i="1"/>
  <c r="X37" i="1" s="1"/>
  <c r="Y36" i="1"/>
  <c r="X36" i="1"/>
  <c r="S36" i="1"/>
  <c r="R36" i="1"/>
  <c r="M36" i="1"/>
  <c r="L36" i="1"/>
  <c r="G36" i="1"/>
  <c r="F36" i="1"/>
  <c r="B36" i="1"/>
  <c r="Y35" i="1"/>
  <c r="S35" i="1"/>
  <c r="R35" i="1"/>
  <c r="M35" i="1"/>
  <c r="L35" i="1"/>
  <c r="G35" i="1"/>
  <c r="F35" i="1"/>
  <c r="B35" i="1"/>
  <c r="X35" i="1" s="1"/>
  <c r="Y34" i="1"/>
  <c r="X34" i="1"/>
  <c r="S34" i="1"/>
  <c r="R34" i="1"/>
  <c r="M34" i="1"/>
  <c r="L34" i="1"/>
  <c r="G34" i="1"/>
  <c r="F34" i="1"/>
  <c r="B34" i="1"/>
  <c r="Y33" i="1"/>
  <c r="S33" i="1"/>
  <c r="R33" i="1"/>
  <c r="M33" i="1"/>
  <c r="L33" i="1"/>
  <c r="G33" i="1"/>
  <c r="F33" i="1"/>
  <c r="B33" i="1"/>
  <c r="X33" i="1" s="1"/>
  <c r="Y32" i="1"/>
  <c r="X32" i="1"/>
  <c r="S32" i="1"/>
  <c r="R32" i="1"/>
  <c r="M32" i="1"/>
  <c r="L32" i="1"/>
  <c r="G32" i="1"/>
  <c r="F32" i="1"/>
  <c r="B32" i="1"/>
  <c r="Y31" i="1"/>
  <c r="S31" i="1"/>
  <c r="R31" i="1"/>
  <c r="M31" i="1"/>
  <c r="L31" i="1"/>
  <c r="G31" i="1"/>
  <c r="F31" i="1"/>
  <c r="B31" i="1"/>
  <c r="X31" i="1" s="1"/>
  <c r="Y30" i="1"/>
  <c r="S30" i="1"/>
  <c r="R30" i="1"/>
  <c r="M30" i="1"/>
  <c r="L30" i="1"/>
  <c r="G30" i="1"/>
  <c r="F30" i="1"/>
  <c r="B30" i="1"/>
  <c r="X30" i="1" s="1"/>
  <c r="Y29" i="1"/>
  <c r="S29" i="1"/>
  <c r="R29" i="1"/>
  <c r="M29" i="1"/>
  <c r="L29" i="1"/>
  <c r="G29" i="1"/>
  <c r="F29" i="1"/>
  <c r="B29" i="1"/>
  <c r="X29" i="1" s="1"/>
  <c r="Y28" i="1"/>
  <c r="X28" i="1"/>
  <c r="S28" i="1"/>
  <c r="R28" i="1"/>
  <c r="M28" i="1"/>
  <c r="L28" i="1"/>
  <c r="G28" i="1"/>
  <c r="F28" i="1"/>
  <c r="B28" i="1"/>
  <c r="Y27" i="1"/>
  <c r="S27" i="1"/>
  <c r="R27" i="1"/>
  <c r="M27" i="1"/>
  <c r="L27" i="1"/>
  <c r="G27" i="1"/>
  <c r="F27" i="1"/>
  <c r="B27" i="1"/>
  <c r="X27" i="1" s="1"/>
  <c r="Y26" i="1"/>
  <c r="X26" i="1"/>
  <c r="S26" i="1"/>
  <c r="R26" i="1"/>
  <c r="M26" i="1"/>
  <c r="L26" i="1"/>
  <c r="G26" i="1"/>
  <c r="F26" i="1"/>
  <c r="B26" i="1"/>
  <c r="Y25" i="1"/>
  <c r="S25" i="1"/>
  <c r="R25" i="1"/>
  <c r="M25" i="1"/>
  <c r="L25" i="1"/>
  <c r="G25" i="1"/>
  <c r="F25" i="1"/>
  <c r="B25" i="1"/>
  <c r="X25" i="1" s="1"/>
  <c r="Y24" i="1"/>
  <c r="X24" i="1"/>
  <c r="S24" i="1"/>
  <c r="R24" i="1"/>
  <c r="M24" i="1"/>
  <c r="L24" i="1"/>
  <c r="G24" i="1"/>
  <c r="F24" i="1"/>
  <c r="B24" i="1"/>
  <c r="Y23" i="1"/>
  <c r="S23" i="1"/>
  <c r="R23" i="1"/>
  <c r="M23" i="1"/>
  <c r="L23" i="1"/>
  <c r="G23" i="1"/>
  <c r="F23" i="1"/>
  <c r="B23" i="1"/>
  <c r="X23" i="1" s="1"/>
  <c r="Y22" i="1"/>
  <c r="S22" i="1"/>
  <c r="R22" i="1"/>
  <c r="M22" i="1"/>
  <c r="L22" i="1"/>
  <c r="G22" i="1"/>
  <c r="F22" i="1"/>
  <c r="B22" i="1"/>
  <c r="X22" i="1" s="1"/>
  <c r="Y21" i="1"/>
  <c r="S21" i="1"/>
  <c r="R21" i="1"/>
  <c r="M21" i="1"/>
  <c r="L21" i="1"/>
  <c r="G21" i="1"/>
  <c r="F21" i="1"/>
  <c r="B21" i="1"/>
  <c r="X21" i="1" s="1"/>
  <c r="Y20" i="1"/>
  <c r="X20" i="1"/>
  <c r="S20" i="1"/>
  <c r="R20" i="1"/>
  <c r="M20" i="1"/>
  <c r="L20" i="1"/>
  <c r="G20" i="1"/>
  <c r="F20" i="1"/>
  <c r="B20" i="1"/>
  <c r="Y19" i="1"/>
  <c r="S19" i="1"/>
  <c r="R19" i="1"/>
  <c r="M19" i="1"/>
  <c r="L19" i="1"/>
  <c r="G19" i="1"/>
  <c r="F19" i="1"/>
  <c r="B19" i="1"/>
  <c r="X19" i="1" s="1"/>
  <c r="Y18" i="1"/>
  <c r="X18" i="1"/>
  <c r="S18" i="1"/>
  <c r="R18" i="1"/>
  <c r="M18" i="1"/>
  <c r="L18" i="1"/>
  <c r="G18" i="1"/>
  <c r="F18" i="1"/>
  <c r="B18" i="1"/>
  <c r="Y17" i="1"/>
  <c r="S17" i="1"/>
  <c r="S6" i="1" s="1"/>
  <c r="R17" i="1"/>
  <c r="M17" i="1"/>
  <c r="L17" i="1"/>
  <c r="G17" i="1"/>
  <c r="G6" i="1" s="1"/>
  <c r="F17" i="1"/>
  <c r="B17" i="1"/>
  <c r="X17" i="1" s="1"/>
  <c r="Y16" i="1"/>
  <c r="X16" i="1"/>
  <c r="S16" i="1"/>
  <c r="R16" i="1"/>
  <c r="M16" i="1"/>
  <c r="L16" i="1"/>
  <c r="G16" i="1"/>
  <c r="F16" i="1"/>
  <c r="B16" i="1"/>
  <c r="Y15" i="1"/>
  <c r="X6" i="1" s="1"/>
  <c r="S15" i="1"/>
  <c r="R15" i="1"/>
  <c r="M15" i="1"/>
  <c r="M7" i="1" s="1"/>
  <c r="L15" i="1"/>
  <c r="G15" i="1"/>
  <c r="F15" i="1"/>
  <c r="B15" i="1"/>
  <c r="X15" i="1" s="1"/>
  <c r="Y14" i="1"/>
  <c r="X14" i="1"/>
  <c r="S14" i="1"/>
  <c r="R14" i="1"/>
  <c r="M14" i="1"/>
  <c r="L14" i="1"/>
  <c r="G14" i="1"/>
  <c r="F14" i="1"/>
  <c r="F6" i="1" s="1"/>
  <c r="B14" i="1"/>
  <c r="W7" i="1"/>
  <c r="V7" i="1"/>
  <c r="U7" i="1"/>
  <c r="T7" i="1"/>
  <c r="Q7" i="1"/>
  <c r="O7" i="1"/>
  <c r="N7" i="1"/>
  <c r="K7" i="1"/>
  <c r="J7" i="1"/>
  <c r="I7" i="1"/>
  <c r="H7" i="1"/>
  <c r="F7" i="1"/>
  <c r="W6" i="1"/>
  <c r="V6" i="1"/>
  <c r="U6" i="1"/>
  <c r="T6" i="1"/>
  <c r="Q6" i="1"/>
  <c r="O6" i="1"/>
  <c r="N6" i="1"/>
  <c r="M6" i="1"/>
  <c r="K6" i="1"/>
  <c r="J6" i="1"/>
  <c r="I6" i="1"/>
  <c r="H6" i="1"/>
  <c r="R6" i="1" l="1"/>
  <c r="G7" i="1"/>
  <c r="S7" i="1"/>
  <c r="P7" i="1"/>
  <c r="X7" i="1"/>
  <c r="L50" i="1"/>
  <c r="L6" i="1" s="1"/>
  <c r="L7" i="1" l="1"/>
</calcChain>
</file>

<file path=xl/sharedStrings.xml><?xml version="1.0" encoding="utf-8"?>
<sst xmlns="http://schemas.openxmlformats.org/spreadsheetml/2006/main" count="245" uniqueCount="135">
  <si>
    <t>兵庫県内　病床確保の状況（R5.10.1以降）</t>
    <rPh sb="0" eb="2">
      <t>ヒョウゴ</t>
    </rPh>
    <rPh sb="2" eb="4">
      <t>ケンナイ</t>
    </rPh>
    <rPh sb="5" eb="7">
      <t>ビョウショウ</t>
    </rPh>
    <rPh sb="7" eb="9">
      <t>カクホ</t>
    </rPh>
    <rPh sb="10" eb="12">
      <t>ジョウキョウ</t>
    </rPh>
    <rPh sb="20" eb="22">
      <t>イコウ</t>
    </rPh>
    <phoneticPr fontId="4"/>
  </si>
  <si>
    <t>2023/10/1時点</t>
    <rPh sb="9" eb="11">
      <t>ジテン</t>
    </rPh>
    <phoneticPr fontId="4"/>
  </si>
  <si>
    <t>段階Ⅰ
46床</t>
    <rPh sb="0" eb="2">
      <t>ダンカイ</t>
    </rPh>
    <rPh sb="6" eb="7">
      <t>ショウ</t>
    </rPh>
    <phoneticPr fontId="4"/>
  </si>
  <si>
    <t>段階Ⅱ
183床</t>
    <rPh sb="0" eb="2">
      <t>ダンカイ</t>
    </rPh>
    <rPh sb="7" eb="8">
      <t>ショウ</t>
    </rPh>
    <phoneticPr fontId="4"/>
  </si>
  <si>
    <t>段階Ⅲ
260床</t>
    <rPh sb="0" eb="2">
      <t>ダンカイ</t>
    </rPh>
    <rPh sb="7" eb="8">
      <t>ショウ</t>
    </rPh>
    <phoneticPr fontId="4"/>
  </si>
  <si>
    <t>機関数</t>
    <rPh sb="0" eb="2">
      <t>キカン</t>
    </rPh>
    <rPh sb="2" eb="3">
      <t>スウ</t>
    </rPh>
    <phoneticPr fontId="4"/>
  </si>
  <si>
    <t>重症＋
中等症Ⅱ</t>
    <rPh sb="0" eb="2">
      <t>ジュウショウ</t>
    </rPh>
    <rPh sb="4" eb="7">
      <t>チュウトウショウ</t>
    </rPh>
    <phoneticPr fontId="4"/>
  </si>
  <si>
    <t>特別配慮
患者</t>
    <rPh sb="0" eb="2">
      <t>トクベツ</t>
    </rPh>
    <rPh sb="2" eb="4">
      <t>ハイリョ</t>
    </rPh>
    <rPh sb="5" eb="7">
      <t>カンジャ</t>
    </rPh>
    <phoneticPr fontId="4"/>
  </si>
  <si>
    <t>医師が入院必要と認めた患者</t>
    <rPh sb="0" eb="2">
      <t>イシ</t>
    </rPh>
    <rPh sb="3" eb="5">
      <t>ニュウイン</t>
    </rPh>
    <rPh sb="5" eb="7">
      <t>ヒツヨウ</t>
    </rPh>
    <rPh sb="8" eb="9">
      <t>ミト</t>
    </rPh>
    <rPh sb="11" eb="13">
      <t>カンジャ</t>
    </rPh>
    <phoneticPr fontId="4"/>
  </si>
  <si>
    <t>重症</t>
    <rPh sb="0" eb="2">
      <t>ジュウショウ</t>
    </rPh>
    <phoneticPr fontId="4"/>
  </si>
  <si>
    <t>中等症Ⅱ</t>
    <rPh sb="0" eb="3">
      <t>チュウトウショウ</t>
    </rPh>
    <phoneticPr fontId="4"/>
  </si>
  <si>
    <t>小計</t>
    <phoneticPr fontId="4"/>
  </si>
  <si>
    <t>合計</t>
    <rPh sb="0" eb="2">
      <t>ゴウケイ</t>
    </rPh>
    <phoneticPr fontId="4"/>
  </si>
  <si>
    <t>上限目安</t>
    <rPh sb="0" eb="2">
      <t>ジョウゲン</t>
    </rPh>
    <rPh sb="2" eb="4">
      <t>メヤス</t>
    </rPh>
    <phoneticPr fontId="4"/>
  </si>
  <si>
    <t>ID</t>
    <phoneticPr fontId="4"/>
  </si>
  <si>
    <t>医療機関名</t>
    <rPh sb="0" eb="2">
      <t>イリョウ</t>
    </rPh>
    <rPh sb="2" eb="5">
      <t>キカンメイ</t>
    </rPh>
    <phoneticPr fontId="4"/>
  </si>
  <si>
    <t>所在地</t>
    <rPh sb="0" eb="3">
      <t>ショザイチ</t>
    </rPh>
    <phoneticPr fontId="4"/>
  </si>
  <si>
    <t>圏域</t>
    <rPh sb="0" eb="2">
      <t>ケンイキ</t>
    </rPh>
    <phoneticPr fontId="4"/>
  </si>
  <si>
    <t>開始日</t>
    <rPh sb="0" eb="3">
      <t>カイシビ</t>
    </rPh>
    <phoneticPr fontId="4"/>
  </si>
  <si>
    <t>備考欄</t>
    <rPh sb="0" eb="3">
      <t>ビコウラン</t>
    </rPh>
    <phoneticPr fontId="4"/>
  </si>
  <si>
    <t>神戸市立医療センター中央市民病院</t>
    <rPh sb="0" eb="2">
      <t>コウベ</t>
    </rPh>
    <rPh sb="2" eb="4">
      <t>シリツ</t>
    </rPh>
    <rPh sb="4" eb="6">
      <t>イリョウ</t>
    </rPh>
    <rPh sb="10" eb="16">
      <t>チュウオウシミンビョウイン</t>
    </rPh>
    <phoneticPr fontId="1"/>
  </si>
  <si>
    <t>神戸市中央区</t>
    <rPh sb="0" eb="3">
      <t>コウベシ</t>
    </rPh>
    <rPh sb="3" eb="6">
      <t>チュウオウク</t>
    </rPh>
    <phoneticPr fontId="4"/>
  </si>
  <si>
    <t>01神戸</t>
    <rPh sb="2" eb="4">
      <t>コウベ</t>
    </rPh>
    <phoneticPr fontId="4"/>
  </si>
  <si>
    <t>神戸市立西神戸医療センター</t>
    <phoneticPr fontId="4"/>
  </si>
  <si>
    <t>神戸市西区</t>
  </si>
  <si>
    <t>神鋼記念病院</t>
    <rPh sb="0" eb="6">
      <t>シンコウキネンビョウイン</t>
    </rPh>
    <phoneticPr fontId="1"/>
  </si>
  <si>
    <t>神戸市中央区</t>
    <rPh sb="0" eb="3">
      <t>コウベシ</t>
    </rPh>
    <rPh sb="3" eb="6">
      <t>チュウオウク</t>
    </rPh>
    <phoneticPr fontId="1"/>
  </si>
  <si>
    <t>神戸赤十字病院</t>
    <rPh sb="0" eb="7">
      <t>コウベセキジュウジビョウイン</t>
    </rPh>
    <phoneticPr fontId="4"/>
  </si>
  <si>
    <t>神戸市立医療センター西市民病院</t>
  </si>
  <si>
    <t>神戸市長田区</t>
  </si>
  <si>
    <t>済生会兵庫県病院</t>
  </si>
  <si>
    <t>神戸市北区</t>
  </si>
  <si>
    <t>神戸労災病院</t>
  </si>
  <si>
    <t>神戸大学医学部附属病院</t>
  </si>
  <si>
    <t>六甲病院</t>
    <rPh sb="0" eb="2">
      <t>ロッコウ</t>
    </rPh>
    <rPh sb="2" eb="4">
      <t>ビョウイン</t>
    </rPh>
    <phoneticPr fontId="1"/>
  </si>
  <si>
    <t>神戸市灘区</t>
    <rPh sb="0" eb="3">
      <t>コウベシ</t>
    </rPh>
    <rPh sb="3" eb="5">
      <t>ナダク</t>
    </rPh>
    <phoneticPr fontId="1"/>
  </si>
  <si>
    <t>神戸医療センター</t>
  </si>
  <si>
    <t>神戸市須磨区</t>
    <rPh sb="0" eb="3">
      <t>コウベシ</t>
    </rPh>
    <rPh sb="3" eb="5">
      <t>スマ</t>
    </rPh>
    <rPh sb="5" eb="6">
      <t>ク</t>
    </rPh>
    <phoneticPr fontId="1"/>
  </si>
  <si>
    <t>神戸掖済会病院</t>
    <phoneticPr fontId="4"/>
  </si>
  <si>
    <t>神戸市垂水区</t>
    <rPh sb="0" eb="6">
      <t>コウベシタルミク</t>
    </rPh>
    <phoneticPr fontId="1"/>
  </si>
  <si>
    <t>甲南医療センター</t>
    <rPh sb="0" eb="4">
      <t>コウナンイリョウ</t>
    </rPh>
    <phoneticPr fontId="1"/>
  </si>
  <si>
    <t>神戸市東灘区</t>
    <rPh sb="0" eb="3">
      <t>コウベシ</t>
    </rPh>
    <rPh sb="3" eb="6">
      <t>ヒガシナダク</t>
    </rPh>
    <phoneticPr fontId="1"/>
  </si>
  <si>
    <t>神戸徳洲会病院</t>
  </si>
  <si>
    <t>神戸市垂水区</t>
    <rPh sb="0" eb="3">
      <t>コウベシ</t>
    </rPh>
    <rPh sb="3" eb="6">
      <t>タルミク</t>
    </rPh>
    <phoneticPr fontId="4"/>
  </si>
  <si>
    <t>神戸協同病院</t>
    <rPh sb="0" eb="6">
      <t>コウベキョウドウビョウイン</t>
    </rPh>
    <phoneticPr fontId="1"/>
  </si>
  <si>
    <t>神戸市長田区</t>
    <rPh sb="0" eb="3">
      <t>コウベシ</t>
    </rPh>
    <rPh sb="3" eb="6">
      <t>ナガタク</t>
    </rPh>
    <phoneticPr fontId="4"/>
  </si>
  <si>
    <t>髙橋病院</t>
    <rPh sb="0" eb="4">
      <t>タカハシビョウイン</t>
    </rPh>
    <phoneticPr fontId="4"/>
  </si>
  <si>
    <t>神戸市須磨区</t>
    <rPh sb="0" eb="6">
      <t>コウベシスマク</t>
    </rPh>
    <phoneticPr fontId="4"/>
  </si>
  <si>
    <t>野村海浜病院</t>
    <phoneticPr fontId="4"/>
  </si>
  <si>
    <t>神戸市須磨区</t>
    <phoneticPr fontId="4"/>
  </si>
  <si>
    <t>特別配慮は、認知症・介護必要者のみ。全15床で内５床は中等症受入可</t>
    <phoneticPr fontId="4"/>
  </si>
  <si>
    <t>川崎病院</t>
    <rPh sb="0" eb="2">
      <t>カワサキ</t>
    </rPh>
    <rPh sb="2" eb="4">
      <t>ビョウイン</t>
    </rPh>
    <phoneticPr fontId="4"/>
  </si>
  <si>
    <t>神戸市兵庫区</t>
    <rPh sb="0" eb="3">
      <t>コウベシ</t>
    </rPh>
    <rPh sb="3" eb="6">
      <t>ヒョウゴク</t>
    </rPh>
    <phoneticPr fontId="4"/>
  </si>
  <si>
    <t>西病院</t>
  </si>
  <si>
    <t>神戸市灘区</t>
    <rPh sb="0" eb="3">
      <t>コウベシ</t>
    </rPh>
    <rPh sb="3" eb="5">
      <t>ナダク</t>
    </rPh>
    <phoneticPr fontId="4"/>
  </si>
  <si>
    <t>神戸百年記念病院</t>
  </si>
  <si>
    <t>宮地病院</t>
  </si>
  <si>
    <t>神戸市東灘区</t>
    <rPh sb="0" eb="3">
      <t>コウベシ</t>
    </rPh>
    <rPh sb="3" eb="6">
      <t>ヒガシナダク</t>
    </rPh>
    <phoneticPr fontId="4"/>
  </si>
  <si>
    <t>すずらん病院</t>
  </si>
  <si>
    <t>神戸市北区</t>
    <rPh sb="0" eb="3">
      <t>コウベシ</t>
    </rPh>
    <rPh sb="3" eb="5">
      <t>キタク</t>
    </rPh>
    <phoneticPr fontId="4"/>
  </si>
  <si>
    <t>神戸アドベンチスト病院</t>
  </si>
  <si>
    <t>中井病院</t>
    <rPh sb="0" eb="2">
      <t>ナカイ</t>
    </rPh>
    <rPh sb="2" eb="4">
      <t>ビョウイン</t>
    </rPh>
    <phoneticPr fontId="4"/>
  </si>
  <si>
    <t>神戸海星病院</t>
    <phoneticPr fontId="4"/>
  </si>
  <si>
    <t>神戸市灘区</t>
    <phoneticPr fontId="4"/>
  </si>
  <si>
    <t>新須磨病院</t>
    <phoneticPr fontId="4"/>
  </si>
  <si>
    <t>県立こども病院</t>
  </si>
  <si>
    <t>県立こころの医療センター</t>
    <rPh sb="0" eb="2">
      <t>ケンリツ</t>
    </rPh>
    <rPh sb="6" eb="8">
      <t>イリョウ</t>
    </rPh>
    <phoneticPr fontId="4"/>
  </si>
  <si>
    <t>六甲アイランド甲南病院</t>
    <rPh sb="0" eb="2">
      <t>ロッコウ</t>
    </rPh>
    <rPh sb="7" eb="9">
      <t>コウナン</t>
    </rPh>
    <rPh sb="9" eb="11">
      <t>ビョウイン</t>
    </rPh>
    <phoneticPr fontId="4"/>
  </si>
  <si>
    <t>透析・認知症は受入可</t>
    <rPh sb="0" eb="2">
      <t>トウセキ</t>
    </rPh>
    <rPh sb="3" eb="6">
      <t>ニンチショウ</t>
    </rPh>
    <rPh sb="7" eb="8">
      <t>ウ</t>
    </rPh>
    <rPh sb="8" eb="9">
      <t>イ</t>
    </rPh>
    <rPh sb="9" eb="10">
      <t>カ</t>
    </rPh>
    <phoneticPr fontId="4"/>
  </si>
  <si>
    <t>追加</t>
    <rPh sb="0" eb="2">
      <t>ツイカ</t>
    </rPh>
    <phoneticPr fontId="4"/>
  </si>
  <si>
    <t>兵庫県災害医療センター</t>
    <rPh sb="0" eb="3">
      <t>ヒョウゴケン</t>
    </rPh>
    <rPh sb="3" eb="5">
      <t>サイガイ</t>
    </rPh>
    <rPh sb="5" eb="7">
      <t>イリョウ</t>
    </rPh>
    <phoneticPr fontId="4"/>
  </si>
  <si>
    <t>JCHO神戸中央病院</t>
    <phoneticPr fontId="4"/>
  </si>
  <si>
    <t>神戸マリナーズ厚生会病院</t>
    <phoneticPr fontId="4"/>
  </si>
  <si>
    <t>ポートアイランド病院</t>
    <phoneticPr fontId="4"/>
  </si>
  <si>
    <t>なでしこレディースホスピタル</t>
    <phoneticPr fontId="4"/>
  </si>
  <si>
    <t>妊婦を受入れ</t>
    <rPh sb="0" eb="2">
      <t>ニンプ</t>
    </rPh>
    <rPh sb="3" eb="5">
      <t>ウケイ</t>
    </rPh>
    <phoneticPr fontId="4"/>
  </si>
  <si>
    <t>県立尼崎総合医療センター</t>
  </si>
  <si>
    <t>尼崎市</t>
    <rPh sb="0" eb="3">
      <t>アマガサキシ</t>
    </rPh>
    <phoneticPr fontId="4"/>
  </si>
  <si>
    <t>02阪神</t>
    <rPh sb="2" eb="4">
      <t>ハンシン</t>
    </rPh>
    <phoneticPr fontId="4"/>
  </si>
  <si>
    <t>特別配慮患者は、重症・中等症Ⅱの病床数の内数として対応</t>
    <rPh sb="0" eb="2">
      <t>トクベツ</t>
    </rPh>
    <rPh sb="2" eb="4">
      <t>ハイリョ</t>
    </rPh>
    <rPh sb="4" eb="6">
      <t>カンジャ</t>
    </rPh>
    <rPh sb="8" eb="10">
      <t>ジュウショウ</t>
    </rPh>
    <rPh sb="11" eb="14">
      <t>チュウトウショウ</t>
    </rPh>
    <rPh sb="16" eb="19">
      <t>ビョウショウスウ</t>
    </rPh>
    <rPh sb="20" eb="22">
      <t>ウチスウ</t>
    </rPh>
    <rPh sb="25" eb="27">
      <t>タイオウ</t>
    </rPh>
    <phoneticPr fontId="4"/>
  </si>
  <si>
    <t>関西労災病院</t>
  </si>
  <si>
    <t>尼崎市</t>
    <phoneticPr fontId="4"/>
  </si>
  <si>
    <t>県立西宮病院</t>
  </si>
  <si>
    <t>西宮市</t>
    <rPh sb="0" eb="3">
      <t>ニシノミヤシ</t>
    </rPh>
    <phoneticPr fontId="4"/>
  </si>
  <si>
    <t>兵庫医科大学病院</t>
  </si>
  <si>
    <t>高田上谷病院</t>
  </si>
  <si>
    <t>宝塚市立病院</t>
  </si>
  <si>
    <t>宝塚市</t>
  </si>
  <si>
    <t>三田市民病院</t>
  </si>
  <si>
    <t>三田市</t>
    <rPh sb="0" eb="3">
      <t>サンダシ</t>
    </rPh>
    <phoneticPr fontId="4"/>
  </si>
  <si>
    <t>川西市立総合医療センター</t>
  </si>
  <si>
    <t>川西市</t>
    <rPh sb="0" eb="3">
      <t>カワニシシ</t>
    </rPh>
    <phoneticPr fontId="4"/>
  </si>
  <si>
    <t>県立加古川医療センター</t>
    <phoneticPr fontId="4"/>
  </si>
  <si>
    <t>加古川市</t>
    <rPh sb="0" eb="4">
      <t>カコガワシ</t>
    </rPh>
    <phoneticPr fontId="4"/>
  </si>
  <si>
    <t>03東播磨</t>
    <phoneticPr fontId="4"/>
  </si>
  <si>
    <t>加古川中央市民病院</t>
  </si>
  <si>
    <t>明石市立市民病院</t>
  </si>
  <si>
    <t>明石市</t>
    <rPh sb="0" eb="3">
      <t>アカシシ</t>
    </rPh>
    <phoneticPr fontId="4"/>
  </si>
  <si>
    <t>明石医療センター</t>
  </si>
  <si>
    <t>市立加西病院</t>
  </si>
  <si>
    <t>加西市</t>
    <rPh sb="0" eb="3">
      <t>カサイシ</t>
    </rPh>
    <phoneticPr fontId="4"/>
  </si>
  <si>
    <t>04北播磨</t>
    <rPh sb="2" eb="3">
      <t>キタ</t>
    </rPh>
    <rPh sb="3" eb="5">
      <t>ハリマ</t>
    </rPh>
    <phoneticPr fontId="4"/>
  </si>
  <si>
    <t>西脇市立西脇病院</t>
    <phoneticPr fontId="4"/>
  </si>
  <si>
    <t>西脇市</t>
  </si>
  <si>
    <t>北播磨総合医療センター</t>
  </si>
  <si>
    <t>小野市</t>
  </si>
  <si>
    <t>姫路赤十字病院</t>
    <rPh sb="2" eb="5">
      <t>セキジュウジ</t>
    </rPh>
    <phoneticPr fontId="4"/>
  </si>
  <si>
    <t>姫路市</t>
    <rPh sb="0" eb="3">
      <t>ヒメジシ</t>
    </rPh>
    <phoneticPr fontId="4"/>
  </si>
  <si>
    <t>05播磨姫路</t>
    <rPh sb="2" eb="4">
      <t>ハリマ</t>
    </rPh>
    <rPh sb="4" eb="6">
      <t>ヒメジ</t>
    </rPh>
    <phoneticPr fontId="4"/>
  </si>
  <si>
    <t>ツカザキ病院</t>
  </si>
  <si>
    <t>小児・妊婦不可。</t>
    <rPh sb="0" eb="2">
      <t>ショウニ</t>
    </rPh>
    <rPh sb="3" eb="5">
      <t>ニンプ</t>
    </rPh>
    <rPh sb="5" eb="7">
      <t>フカ</t>
    </rPh>
    <phoneticPr fontId="4"/>
  </si>
  <si>
    <t>姫路医療センター</t>
  </si>
  <si>
    <t>変更</t>
    <rPh sb="0" eb="2">
      <t>ヘンコウ</t>
    </rPh>
    <phoneticPr fontId="4"/>
  </si>
  <si>
    <t>県立はりま姫路総合医療センター</t>
  </si>
  <si>
    <t>・COVID-19以外の要因で侵襲的処置（手術､ｶﾃｰﾃﾙ治療など）を要する急性疾患を有する陽性患者を緊急受入
・特別配慮患者は、小児のみ対応</t>
    <rPh sb="43" eb="44">
      <t>ユウ</t>
    </rPh>
    <rPh sb="57" eb="59">
      <t>トクベツ</t>
    </rPh>
    <rPh sb="59" eb="61">
      <t>ハイリョ</t>
    </rPh>
    <rPh sb="61" eb="63">
      <t>カンジャ</t>
    </rPh>
    <rPh sb="65" eb="67">
      <t>ショウニ</t>
    </rPh>
    <rPh sb="69" eb="71">
      <t>タイオウ</t>
    </rPh>
    <phoneticPr fontId="4"/>
  </si>
  <si>
    <t>たつの市民病院</t>
    <phoneticPr fontId="4"/>
  </si>
  <si>
    <t>たつの市</t>
    <rPh sb="3" eb="4">
      <t>シ</t>
    </rPh>
    <phoneticPr fontId="4"/>
  </si>
  <si>
    <t>公立宍粟総合病院</t>
  </si>
  <si>
    <t>宍粟市</t>
  </si>
  <si>
    <t>中等症＋特別配慮＋医師判断の合計</t>
    <rPh sb="0" eb="3">
      <t>チュウトウショウ</t>
    </rPh>
    <rPh sb="4" eb="6">
      <t>トクベツ</t>
    </rPh>
    <rPh sb="6" eb="8">
      <t>ハイリョ</t>
    </rPh>
    <rPh sb="9" eb="11">
      <t>イシ</t>
    </rPh>
    <rPh sb="11" eb="13">
      <t>ハンダン</t>
    </rPh>
    <rPh sb="14" eb="16">
      <t>ゴウケイ</t>
    </rPh>
    <phoneticPr fontId="4"/>
  </si>
  <si>
    <t>赤穂市民病院</t>
    <rPh sb="0" eb="2">
      <t>アコウ</t>
    </rPh>
    <rPh sb="2" eb="4">
      <t>シミン</t>
    </rPh>
    <rPh sb="4" eb="6">
      <t>ビョウイン</t>
    </rPh>
    <phoneticPr fontId="4"/>
  </si>
  <si>
    <t>赤穂市</t>
    <rPh sb="0" eb="3">
      <t>アコウシ</t>
    </rPh>
    <phoneticPr fontId="4"/>
  </si>
  <si>
    <t>公立豊岡病院</t>
  </si>
  <si>
    <t>豊岡市</t>
    <rPh sb="0" eb="3">
      <t>トヨオカシ</t>
    </rPh>
    <phoneticPr fontId="4"/>
  </si>
  <si>
    <t>06但馬</t>
    <rPh sb="2" eb="4">
      <t>タジマ</t>
    </rPh>
    <phoneticPr fontId="4"/>
  </si>
  <si>
    <t>公立八鹿病院</t>
  </si>
  <si>
    <t>養父市</t>
    <rPh sb="0" eb="3">
      <t>ヤブシ</t>
    </rPh>
    <phoneticPr fontId="4"/>
  </si>
  <si>
    <t>県立丹波医療センター</t>
  </si>
  <si>
    <t>丹波市</t>
    <rPh sb="0" eb="3">
      <t>タンバシ</t>
    </rPh>
    <phoneticPr fontId="4"/>
  </si>
  <si>
    <t>07丹波</t>
    <rPh sb="2" eb="4">
      <t>タンバ</t>
    </rPh>
    <phoneticPr fontId="4"/>
  </si>
  <si>
    <t>県立淡路医療センター</t>
  </si>
  <si>
    <t>洲本市</t>
    <rPh sb="0" eb="3">
      <t>スモトシ</t>
    </rPh>
    <phoneticPr fontId="4"/>
  </si>
  <si>
    <t>08淡路</t>
    <rPh sb="2" eb="4">
      <t>アワジ</t>
    </rPh>
    <phoneticPr fontId="4"/>
  </si>
  <si>
    <t>聖隷淡路病院</t>
  </si>
  <si>
    <t>淡路市</t>
    <rPh sb="0" eb="3">
      <t>アワジシ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</si>
</sst>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2"/>
      <color rgb="FFFFFF00"/>
      <name val="ＭＳ 明朝"/>
      <family val="2"/>
      <charset val="128"/>
    </font>
    <font>
      <sz val="6"/>
      <name val="ＭＳ 明朝"/>
      <family val="2"/>
      <charset val="128"/>
    </font>
    <font>
      <sz val="36"/>
      <color rgb="FFFFFF00"/>
      <name val="HGS創英角ｺﾞｼｯｸUB"/>
      <family val="3"/>
      <charset val="128"/>
    </font>
    <font>
      <sz val="24"/>
      <color rgb="FFFFFF00"/>
      <name val="HGS創英角ｺﾞｼｯｸUB"/>
      <family val="3"/>
      <charset val="128"/>
    </font>
    <font>
      <sz val="20"/>
      <color theme="1"/>
      <name val="HGS創英角ｺﾞｼｯｸUB"/>
      <family val="3"/>
      <charset val="128"/>
    </font>
    <font>
      <sz val="16"/>
      <color theme="1"/>
      <name val="HGS創英角ｺﾞｼｯｸUB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3"/>
      <color rgb="FF0000FF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3"/>
      <name val="ＭＳ ゴシック"/>
      <family val="3"/>
      <charset val="128"/>
    </font>
    <font>
      <b/>
      <sz val="13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明朝"/>
      <family val="2"/>
      <charset val="128"/>
    </font>
    <font>
      <b/>
      <sz val="13"/>
      <color rgb="FF0000FF"/>
      <name val="ＭＳ 明朝"/>
      <family val="2"/>
      <charset val="128"/>
    </font>
    <font>
      <b/>
      <sz val="12"/>
      <color rgb="FF0000FF"/>
      <name val="ＭＳ 明朝"/>
      <family val="2"/>
      <charset val="128"/>
    </font>
    <font>
      <b/>
      <sz val="14"/>
      <color theme="1"/>
      <name val="ＭＳ 明朝"/>
      <family val="1"/>
      <charset val="128"/>
    </font>
    <font>
      <sz val="12"/>
      <color rgb="FF0000FF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mediumGray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auto="1"/>
      </bottom>
      <diagonal/>
    </border>
    <border>
      <left/>
      <right style="thin">
        <color auto="1"/>
      </right>
      <top style="thick">
        <color rgb="FFFF0000"/>
      </top>
      <bottom style="thin">
        <color auto="1"/>
      </bottom>
      <diagonal/>
    </border>
    <border>
      <left style="thin">
        <color auto="1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rgb="FFFF000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ck">
        <color rgb="FFFF0000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ck">
        <color rgb="FFFF0000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rgb="FFFF0000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/>
      <top style="thin">
        <color auto="1"/>
      </top>
      <bottom style="thick">
        <color rgb="FFFF0000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/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/>
      <right/>
      <top style="thin">
        <color auto="1"/>
      </top>
      <bottom style="thick">
        <color rgb="FFFF0000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rgb="FFFF0000"/>
      </right>
      <top style="thin">
        <color auto="1"/>
      </top>
      <bottom/>
      <diagonal/>
    </border>
    <border>
      <left/>
      <right style="thick">
        <color rgb="FFFF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rgb="FFFF0000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57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textRotation="255" shrinkToFit="1"/>
    </xf>
    <xf numFmtId="0" fontId="11" fillId="0" borderId="0" xfId="0" applyFont="1" applyFill="1" applyBorder="1" applyAlignment="1">
      <alignment vertical="center" shrinkToFit="1"/>
    </xf>
    <xf numFmtId="0" fontId="9" fillId="3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2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0" fillId="0" borderId="11" xfId="0" applyFill="1" applyBorder="1">
      <alignment vertical="center"/>
    </xf>
    <xf numFmtId="0" fontId="12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textRotation="255" shrinkToFit="1"/>
    </xf>
    <xf numFmtId="0" fontId="9" fillId="3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textRotation="255" shrinkToFit="1"/>
    </xf>
    <xf numFmtId="0" fontId="11" fillId="0" borderId="0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5" fillId="3" borderId="23" xfId="0" applyFont="1" applyFill="1" applyBorder="1">
      <alignment vertical="center"/>
    </xf>
    <xf numFmtId="0" fontId="16" fillId="0" borderId="17" xfId="0" applyFont="1" applyFill="1" applyBorder="1">
      <alignment vertical="center"/>
    </xf>
    <xf numFmtId="0" fontId="17" fillId="0" borderId="17" xfId="0" applyFont="1" applyFill="1" applyBorder="1">
      <alignment vertical="center"/>
    </xf>
    <xf numFmtId="0" fontId="17" fillId="0" borderId="18" xfId="0" applyFont="1" applyFill="1" applyBorder="1">
      <alignment vertical="center"/>
    </xf>
    <xf numFmtId="0" fontId="16" fillId="0" borderId="11" xfId="0" applyFont="1" applyFill="1" applyBorder="1">
      <alignment vertical="center"/>
    </xf>
    <xf numFmtId="0" fontId="16" fillId="0" borderId="24" xfId="0" applyFont="1" applyFill="1" applyBorder="1">
      <alignment vertical="center"/>
    </xf>
    <xf numFmtId="0" fontId="15" fillId="4" borderId="17" xfId="0" applyFont="1" applyFill="1" applyBorder="1">
      <alignment vertical="center"/>
    </xf>
    <xf numFmtId="0" fontId="17" fillId="0" borderId="25" xfId="0" applyFont="1" applyFill="1" applyBorder="1">
      <alignment vertical="center"/>
    </xf>
    <xf numFmtId="0" fontId="15" fillId="5" borderId="24" xfId="0" applyFont="1" applyFill="1" applyBorder="1">
      <alignment vertical="center"/>
    </xf>
    <xf numFmtId="0" fontId="16" fillId="0" borderId="26" xfId="0" applyFont="1" applyFill="1" applyBorder="1">
      <alignment vertical="center"/>
    </xf>
    <xf numFmtId="0" fontId="18" fillId="0" borderId="11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vertical="center" shrinkToFit="1"/>
    </xf>
    <xf numFmtId="0" fontId="10" fillId="0" borderId="14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vertical="center"/>
    </xf>
    <xf numFmtId="0" fontId="16" fillId="0" borderId="28" xfId="0" applyFont="1" applyFill="1" applyBorder="1" applyAlignment="1">
      <alignment vertical="center"/>
    </xf>
    <xf numFmtId="0" fontId="17" fillId="0" borderId="28" xfId="0" applyFont="1" applyFill="1" applyBorder="1" applyAlignment="1">
      <alignment vertical="center"/>
    </xf>
    <xf numFmtId="0" fontId="17" fillId="0" borderId="29" xfId="0" applyFont="1" applyFill="1" applyBorder="1" applyAlignment="1">
      <alignment vertical="center"/>
    </xf>
    <xf numFmtId="0" fontId="16" fillId="0" borderId="30" xfId="0" applyFont="1" applyFill="1" applyBorder="1" applyAlignment="1">
      <alignment vertical="center"/>
    </xf>
    <xf numFmtId="0" fontId="16" fillId="0" borderId="31" xfId="0" applyFont="1" applyFill="1" applyBorder="1" applyAlignment="1">
      <alignment vertical="center"/>
    </xf>
    <xf numFmtId="0" fontId="15" fillId="4" borderId="28" xfId="0" applyFont="1" applyFill="1" applyBorder="1" applyAlignment="1">
      <alignment vertical="center"/>
    </xf>
    <xf numFmtId="0" fontId="17" fillId="0" borderId="32" xfId="0" applyFont="1" applyFill="1" applyBorder="1" applyAlignment="1">
      <alignment vertical="center"/>
    </xf>
    <xf numFmtId="0" fontId="15" fillId="5" borderId="31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 wrapText="1"/>
    </xf>
    <xf numFmtId="0" fontId="21" fillId="3" borderId="35" xfId="0" applyFont="1" applyFill="1" applyBorder="1">
      <alignment vertical="center"/>
    </xf>
    <xf numFmtId="0" fontId="22" fillId="0" borderId="36" xfId="0" applyFont="1" applyFill="1" applyBorder="1">
      <alignment vertical="center"/>
    </xf>
    <xf numFmtId="0" fontId="22" fillId="6" borderId="37" xfId="0" applyFont="1" applyFill="1" applyBorder="1" applyAlignment="1">
      <alignment horizontal="center" vertical="center"/>
    </xf>
    <xf numFmtId="0" fontId="22" fillId="6" borderId="38" xfId="0" applyFont="1" applyFill="1" applyBorder="1" applyAlignment="1">
      <alignment horizontal="center" vertical="center"/>
    </xf>
    <xf numFmtId="0" fontId="22" fillId="0" borderId="37" xfId="0" applyFont="1" applyFill="1" applyBorder="1">
      <alignment vertical="center"/>
    </xf>
    <xf numFmtId="0" fontId="21" fillId="4" borderId="35" xfId="0" applyFont="1" applyFill="1" applyBorder="1">
      <alignment vertical="center"/>
    </xf>
    <xf numFmtId="0" fontId="22" fillId="0" borderId="39" xfId="0" applyFont="1" applyFill="1" applyBorder="1">
      <alignment vertical="center"/>
    </xf>
    <xf numFmtId="0" fontId="21" fillId="5" borderId="38" xfId="0" applyFont="1" applyFill="1" applyBorder="1">
      <alignment vertical="center"/>
    </xf>
    <xf numFmtId="0" fontId="23" fillId="0" borderId="36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 shrinkToFit="1"/>
    </xf>
    <xf numFmtId="0" fontId="10" fillId="0" borderId="24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textRotation="255" wrapText="1" shrinkToFit="1"/>
    </xf>
    <xf numFmtId="0" fontId="10" fillId="0" borderId="24" xfId="0" applyFont="1" applyFill="1" applyBorder="1" applyAlignment="1">
      <alignment horizontal="center" vertical="center" shrinkToFit="1"/>
    </xf>
    <xf numFmtId="0" fontId="13" fillId="0" borderId="40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textRotation="255" shrinkToFit="1"/>
    </xf>
    <xf numFmtId="0" fontId="13" fillId="0" borderId="41" xfId="0" applyFont="1" applyFill="1" applyBorder="1" applyAlignment="1">
      <alignment horizontal="center" vertical="center" wrapText="1"/>
    </xf>
    <xf numFmtId="0" fontId="10" fillId="0" borderId="24" xfId="0" applyFont="1" applyBorder="1">
      <alignment vertical="center"/>
    </xf>
    <xf numFmtId="0" fontId="10" fillId="0" borderId="11" xfId="0" applyFont="1" applyFill="1" applyBorder="1" applyAlignment="1">
      <alignment vertical="center" shrinkToFit="1"/>
    </xf>
    <xf numFmtId="0" fontId="10" fillId="0" borderId="24" xfId="0" applyFont="1" applyFill="1" applyBorder="1">
      <alignment vertical="center"/>
    </xf>
    <xf numFmtId="0" fontId="24" fillId="3" borderId="23" xfId="0" applyFont="1" applyFill="1" applyBorder="1">
      <alignment vertical="center"/>
    </xf>
    <xf numFmtId="0" fontId="25" fillId="0" borderId="17" xfId="0" applyFont="1" applyFill="1" applyBorder="1">
      <alignment vertical="center"/>
    </xf>
    <xf numFmtId="0" fontId="26" fillId="0" borderId="17" xfId="0" applyFont="1" applyFill="1" applyBorder="1">
      <alignment vertical="center"/>
    </xf>
    <xf numFmtId="0" fontId="26" fillId="0" borderId="18" xfId="0" applyFont="1" applyFill="1" applyBorder="1">
      <alignment vertical="center"/>
    </xf>
    <xf numFmtId="0" fontId="25" fillId="0" borderId="11" xfId="0" applyFont="1" applyFill="1" applyBorder="1">
      <alignment vertical="center"/>
    </xf>
    <xf numFmtId="0" fontId="25" fillId="0" borderId="24" xfId="0" applyFont="1" applyFill="1" applyBorder="1">
      <alignment vertical="center"/>
    </xf>
    <xf numFmtId="0" fontId="24" fillId="4" borderId="24" xfId="0" applyFont="1" applyFill="1" applyBorder="1">
      <alignment vertical="center"/>
    </xf>
    <xf numFmtId="0" fontId="24" fillId="5" borderId="24" xfId="0" applyFont="1" applyFill="1" applyBorder="1">
      <alignment vertical="center"/>
    </xf>
    <xf numFmtId="0" fontId="25" fillId="0" borderId="26" xfId="0" applyFont="1" applyFill="1" applyBorder="1">
      <alignment vertical="center"/>
    </xf>
    <xf numFmtId="57" fontId="10" fillId="0" borderId="24" xfId="0" applyNumberFormat="1" applyFont="1" applyFill="1" applyBorder="1" applyAlignment="1">
      <alignment vertical="center" shrinkToFit="1"/>
    </xf>
    <xf numFmtId="0" fontId="10" fillId="0" borderId="24" xfId="0" applyFont="1" applyFill="1" applyBorder="1" applyAlignment="1">
      <alignment vertical="center" shrinkToFit="1"/>
    </xf>
    <xf numFmtId="0" fontId="27" fillId="0" borderId="11" xfId="0" applyFont="1" applyFill="1" applyBorder="1" applyAlignment="1">
      <alignment vertical="center" shrinkToFit="1"/>
    </xf>
    <xf numFmtId="0" fontId="27" fillId="0" borderId="24" xfId="0" applyFont="1" applyFill="1" applyBorder="1" applyAlignment="1">
      <alignment vertical="center" shrinkToFit="1"/>
    </xf>
    <xf numFmtId="0" fontId="28" fillId="0" borderId="42" xfId="0" applyFont="1" applyBorder="1" applyAlignment="1">
      <alignment vertical="center" wrapText="1"/>
    </xf>
    <xf numFmtId="0" fontId="25" fillId="0" borderId="43" xfId="0" applyFont="1" applyFill="1" applyBorder="1">
      <alignment vertical="center"/>
    </xf>
    <xf numFmtId="0" fontId="10" fillId="7" borderId="24" xfId="0" applyFont="1" applyFill="1" applyBorder="1">
      <alignment vertical="center"/>
    </xf>
    <xf numFmtId="0" fontId="10" fillId="7" borderId="11" xfId="0" applyFont="1" applyFill="1" applyBorder="1" applyAlignment="1">
      <alignment vertical="center" shrinkToFit="1"/>
    </xf>
    <xf numFmtId="0" fontId="27" fillId="7" borderId="24" xfId="0" applyFont="1" applyFill="1" applyBorder="1" applyAlignment="1">
      <alignment vertical="center" shrinkToFit="1"/>
    </xf>
    <xf numFmtId="0" fontId="25" fillId="7" borderId="17" xfId="0" applyFont="1" applyFill="1" applyBorder="1">
      <alignment vertical="center"/>
    </xf>
    <xf numFmtId="0" fontId="26" fillId="7" borderId="17" xfId="0" applyFont="1" applyFill="1" applyBorder="1">
      <alignment vertical="center"/>
    </xf>
    <xf numFmtId="0" fontId="26" fillId="7" borderId="18" xfId="0" applyFont="1" applyFill="1" applyBorder="1">
      <alignment vertical="center"/>
    </xf>
    <xf numFmtId="0" fontId="25" fillId="7" borderId="11" xfId="0" applyFont="1" applyFill="1" applyBorder="1">
      <alignment vertical="center"/>
    </xf>
    <xf numFmtId="0" fontId="25" fillId="7" borderId="24" xfId="0" applyFont="1" applyFill="1" applyBorder="1">
      <alignment vertical="center"/>
    </xf>
    <xf numFmtId="0" fontId="25" fillId="7" borderId="43" xfId="0" applyFont="1" applyFill="1" applyBorder="1">
      <alignment vertical="center"/>
    </xf>
    <xf numFmtId="57" fontId="10" fillId="7" borderId="24" xfId="0" applyNumberFormat="1" applyFont="1" applyFill="1" applyBorder="1" applyAlignment="1">
      <alignment vertical="center" shrinkToFit="1"/>
    </xf>
    <xf numFmtId="0" fontId="10" fillId="0" borderId="24" xfId="0" applyFont="1" applyFill="1" applyBorder="1" applyAlignment="1">
      <alignment vertical="center" wrapText="1" shrinkToFit="1"/>
    </xf>
    <xf numFmtId="0" fontId="10" fillId="0" borderId="24" xfId="0" applyFont="1" applyFill="1" applyBorder="1" applyAlignment="1">
      <alignment vertical="center" wrapText="1"/>
    </xf>
    <xf numFmtId="0" fontId="26" fillId="0" borderId="18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/>
    </xf>
    <xf numFmtId="0" fontId="25" fillId="0" borderId="24" xfId="0" applyFont="1" applyFill="1" applyBorder="1" applyAlignment="1">
      <alignment vertical="center"/>
    </xf>
    <xf numFmtId="0" fontId="25" fillId="0" borderId="11" xfId="0" applyFont="1" applyFill="1" applyBorder="1" applyAlignment="1">
      <alignment vertical="center"/>
    </xf>
    <xf numFmtId="0" fontId="25" fillId="0" borderId="26" xfId="0" applyFont="1" applyFill="1" applyBorder="1" applyAlignment="1">
      <alignment vertical="center"/>
    </xf>
    <xf numFmtId="0" fontId="26" fillId="0" borderId="44" xfId="0" applyFont="1" applyFill="1" applyBorder="1">
      <alignment vertical="center"/>
    </xf>
    <xf numFmtId="0" fontId="25" fillId="0" borderId="20" xfId="0" applyFont="1" applyFill="1" applyBorder="1">
      <alignment vertical="center"/>
    </xf>
    <xf numFmtId="0" fontId="25" fillId="0" borderId="25" xfId="0" applyFont="1" applyFill="1" applyBorder="1">
      <alignment vertical="center"/>
    </xf>
    <xf numFmtId="0" fontId="24" fillId="3" borderId="27" xfId="0" applyFont="1" applyFill="1" applyBorder="1">
      <alignment vertical="center"/>
    </xf>
    <xf numFmtId="0" fontId="25" fillId="0" borderId="28" xfId="0" applyFont="1" applyFill="1" applyBorder="1">
      <alignment vertical="center"/>
    </xf>
    <xf numFmtId="0" fontId="26" fillId="0" borderId="28" xfId="0" applyFont="1" applyFill="1" applyBorder="1">
      <alignment vertical="center"/>
    </xf>
    <xf numFmtId="0" fontId="26" fillId="0" borderId="29" xfId="0" applyFont="1" applyFill="1" applyBorder="1">
      <alignment vertical="center"/>
    </xf>
    <xf numFmtId="0" fontId="25" fillId="0" borderId="30" xfId="0" applyFont="1" applyFill="1" applyBorder="1">
      <alignment vertical="center"/>
    </xf>
    <xf numFmtId="0" fontId="25" fillId="0" borderId="31" xfId="0" applyFont="1" applyFill="1" applyBorder="1">
      <alignment vertical="center"/>
    </xf>
    <xf numFmtId="0" fontId="24" fillId="4" borderId="31" xfId="0" applyFont="1" applyFill="1" applyBorder="1">
      <alignment vertical="center"/>
    </xf>
    <xf numFmtId="0" fontId="25" fillId="0" borderId="32" xfId="0" applyFont="1" applyFill="1" applyBorder="1" applyAlignment="1">
      <alignment vertical="center"/>
    </xf>
    <xf numFmtId="0" fontId="25" fillId="0" borderId="31" xfId="0" applyFont="1" applyFill="1" applyBorder="1" applyAlignment="1">
      <alignment vertical="center"/>
    </xf>
    <xf numFmtId="0" fontId="24" fillId="5" borderId="31" xfId="0" applyFont="1" applyFill="1" applyBorder="1">
      <alignment vertical="center"/>
    </xf>
    <xf numFmtId="0" fontId="25" fillId="0" borderId="30" xfId="0" applyFont="1" applyFill="1" applyBorder="1" applyAlignment="1">
      <alignment vertical="center"/>
    </xf>
    <xf numFmtId="0" fontId="25" fillId="0" borderId="33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406854</xdr:colOff>
      <xdr:row>2</xdr:row>
      <xdr:rowOff>74839</xdr:rowOff>
    </xdr:from>
    <xdr:to>
      <xdr:col>11</xdr:col>
      <xdr:colOff>263978</xdr:colOff>
      <xdr:row>2</xdr:row>
      <xdr:rowOff>284389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B6D0129E-8095-44D5-A45D-7EF6B397E87E}"/>
            </a:ext>
          </a:extLst>
        </xdr:cNvPr>
        <xdr:cNvSpPr/>
      </xdr:nvSpPr>
      <xdr:spPr>
        <a:xfrm>
          <a:off x="8693604" y="979714"/>
          <a:ext cx="523874" cy="209550"/>
        </a:xfrm>
        <a:prstGeom prst="rightArrow">
          <a:avLst>
            <a:gd name="adj1" fmla="val 50000"/>
            <a:gd name="adj2" fmla="val 8749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435428</xdr:colOff>
      <xdr:row>2</xdr:row>
      <xdr:rowOff>68035</xdr:rowOff>
    </xdr:from>
    <xdr:to>
      <xdr:col>17</xdr:col>
      <xdr:colOff>292552</xdr:colOff>
      <xdr:row>2</xdr:row>
      <xdr:rowOff>277585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D287406D-EF35-44B1-A4F0-275CA1EAEE54}"/>
            </a:ext>
          </a:extLst>
        </xdr:cNvPr>
        <xdr:cNvSpPr/>
      </xdr:nvSpPr>
      <xdr:spPr>
        <a:xfrm>
          <a:off x="12579803" y="972910"/>
          <a:ext cx="523874" cy="209550"/>
        </a:xfrm>
        <a:prstGeom prst="rightArrow">
          <a:avLst>
            <a:gd name="adj1" fmla="val 50000"/>
            <a:gd name="adj2" fmla="val 8749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406854</xdr:colOff>
      <xdr:row>10</xdr:row>
      <xdr:rowOff>41221</xdr:rowOff>
    </xdr:from>
    <xdr:to>
      <xdr:col>11</xdr:col>
      <xdr:colOff>263978</xdr:colOff>
      <xdr:row>10</xdr:row>
      <xdr:rowOff>241246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C8EAAE58-AEAE-4EF8-8617-14AFABF10EEE}"/>
            </a:ext>
          </a:extLst>
        </xdr:cNvPr>
        <xdr:cNvSpPr/>
      </xdr:nvSpPr>
      <xdr:spPr>
        <a:xfrm>
          <a:off x="8693604" y="3527371"/>
          <a:ext cx="523874" cy="200025"/>
        </a:xfrm>
        <a:prstGeom prst="rightArrow">
          <a:avLst>
            <a:gd name="adj1" fmla="val 50000"/>
            <a:gd name="adj2" fmla="val 8749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446634</xdr:colOff>
      <xdr:row>10</xdr:row>
      <xdr:rowOff>56829</xdr:rowOff>
    </xdr:from>
    <xdr:to>
      <xdr:col>17</xdr:col>
      <xdr:colOff>303758</xdr:colOff>
      <xdr:row>10</xdr:row>
      <xdr:rowOff>266379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9EDA4417-B390-41E6-8917-5F010F917200}"/>
            </a:ext>
          </a:extLst>
        </xdr:cNvPr>
        <xdr:cNvSpPr/>
      </xdr:nvSpPr>
      <xdr:spPr>
        <a:xfrm>
          <a:off x="12591009" y="3542979"/>
          <a:ext cx="523874" cy="209550"/>
        </a:xfrm>
        <a:prstGeom prst="rightArrow">
          <a:avLst>
            <a:gd name="adj1" fmla="val 50000"/>
            <a:gd name="adj2" fmla="val 8749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1CE70-F867-445B-8D73-26808D86FCE3}">
  <sheetPr>
    <tabColor rgb="FF0000FF"/>
    <pageSetUpPr fitToPage="1"/>
  </sheetPr>
  <dimension ref="A1:AB74"/>
  <sheetViews>
    <sheetView showGridLines="0" tabSelected="1" view="pageBreakPreview" zoomScale="70" zoomScaleNormal="85" zoomScaleSheetLayoutView="70" workbookViewId="0">
      <pane xSplit="4" ySplit="13" topLeftCell="E14" activePane="bottomRight" state="frozen"/>
      <selection pane="topRight" activeCell="E1" sqref="E1"/>
      <selection pane="bottomLeft" activeCell="A14" sqref="A14"/>
      <selection pane="bottomRight" activeCell="AD3" sqref="AD3"/>
    </sheetView>
  </sheetViews>
  <sheetFormatPr defaultRowHeight="14.25" x14ac:dyDescent="0.15"/>
  <cols>
    <col min="1" max="1" width="5.125" style="8" customWidth="1"/>
    <col min="2" max="2" width="3.5" bestFit="1" customWidth="1"/>
    <col min="3" max="3" width="31.875" customWidth="1"/>
    <col min="4" max="4" width="14.375" bestFit="1" customWidth="1"/>
    <col min="5" max="5" width="12.125" bestFit="1" customWidth="1"/>
    <col min="6" max="6" width="11.75" customWidth="1"/>
    <col min="7" max="7" width="8.75" customWidth="1"/>
    <col min="8" max="9" width="6.25" customWidth="1"/>
    <col min="10" max="11" width="8.75" customWidth="1"/>
    <col min="12" max="12" width="11.875" customWidth="1"/>
    <col min="13" max="13" width="8.75" customWidth="1"/>
    <col min="14" max="15" width="6.25" customWidth="1"/>
    <col min="16" max="17" width="8.75" customWidth="1"/>
    <col min="18" max="18" width="12" customWidth="1"/>
    <col min="19" max="19" width="8.75" customWidth="1"/>
    <col min="20" max="21" width="6.25" customWidth="1"/>
    <col min="22" max="23" width="8.75" customWidth="1"/>
    <col min="24" max="24" width="3.75" bestFit="1" customWidth="1"/>
    <col min="25" max="25" width="40.625" style="7" customWidth="1"/>
    <col min="26" max="26" width="6.25" style="8" customWidth="1"/>
    <col min="27" max="27" width="40.375" style="8" customWidth="1"/>
    <col min="28" max="28" width="2" customWidth="1"/>
  </cols>
  <sheetData>
    <row r="1" spans="1:28" s="5" customFormat="1" ht="54.75" customHeight="1" x14ac:dyDescent="0.1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3" t="s">
        <v>1</v>
      </c>
      <c r="AB1" s="4"/>
    </row>
    <row r="2" spans="1:28" ht="16.5" customHeight="1" thickBot="1" x14ac:dyDescent="0.2">
      <c r="A2" s="6"/>
    </row>
    <row r="3" spans="1:28" ht="27" customHeight="1" thickTop="1" x14ac:dyDescent="0.15">
      <c r="A3" s="9"/>
      <c r="D3" s="10"/>
      <c r="E3" s="10"/>
      <c r="F3" s="11" t="s">
        <v>2</v>
      </c>
      <c r="G3" s="12"/>
      <c r="H3" s="12"/>
      <c r="I3" s="12"/>
      <c r="J3" s="12"/>
      <c r="K3" s="13"/>
      <c r="L3" s="14" t="s">
        <v>3</v>
      </c>
      <c r="M3" s="15"/>
      <c r="N3" s="15"/>
      <c r="O3" s="15"/>
      <c r="P3" s="15"/>
      <c r="Q3" s="16"/>
      <c r="R3" s="17" t="s">
        <v>4</v>
      </c>
      <c r="S3" s="18"/>
      <c r="T3" s="18"/>
      <c r="U3" s="18"/>
      <c r="V3" s="18"/>
      <c r="W3" s="19"/>
      <c r="X3" s="20" t="s">
        <v>5</v>
      </c>
      <c r="Y3" s="21"/>
    </row>
    <row r="4" spans="1:28" x14ac:dyDescent="0.15">
      <c r="F4" s="22"/>
      <c r="G4" s="23" t="s">
        <v>6</v>
      </c>
      <c r="H4" s="24"/>
      <c r="I4" s="24"/>
      <c r="J4" s="25" t="s">
        <v>7</v>
      </c>
      <c r="K4" s="26" t="s">
        <v>8</v>
      </c>
      <c r="L4" s="27"/>
      <c r="M4" s="23" t="s">
        <v>6</v>
      </c>
      <c r="N4" s="24"/>
      <c r="O4" s="24"/>
      <c r="P4" s="23" t="s">
        <v>7</v>
      </c>
      <c r="Q4" s="26" t="s">
        <v>8</v>
      </c>
      <c r="R4" s="28"/>
      <c r="S4" s="23" t="s">
        <v>6</v>
      </c>
      <c r="T4" s="24"/>
      <c r="U4" s="29"/>
      <c r="V4" s="30" t="s">
        <v>7</v>
      </c>
      <c r="W4" s="31" t="s">
        <v>8</v>
      </c>
      <c r="X4" s="32"/>
    </row>
    <row r="5" spans="1:28" ht="55.5" customHeight="1" x14ac:dyDescent="0.15">
      <c r="A5" s="9"/>
      <c r="D5" s="10"/>
      <c r="E5" s="10"/>
      <c r="F5" s="33"/>
      <c r="G5" s="34"/>
      <c r="H5" s="35" t="s">
        <v>9</v>
      </c>
      <c r="I5" s="36" t="s">
        <v>10</v>
      </c>
      <c r="J5" s="37"/>
      <c r="K5" s="38"/>
      <c r="L5" s="39"/>
      <c r="M5" s="34"/>
      <c r="N5" s="35" t="s">
        <v>9</v>
      </c>
      <c r="O5" s="36" t="s">
        <v>10</v>
      </c>
      <c r="P5" s="34"/>
      <c r="Q5" s="38"/>
      <c r="R5" s="40"/>
      <c r="S5" s="34"/>
      <c r="T5" s="35" t="s">
        <v>9</v>
      </c>
      <c r="U5" s="36" t="s">
        <v>10</v>
      </c>
      <c r="V5" s="41"/>
      <c r="W5" s="42"/>
      <c r="X5" s="43"/>
      <c r="Y5" s="21"/>
    </row>
    <row r="6" spans="1:28" ht="30" customHeight="1" x14ac:dyDescent="0.15">
      <c r="B6" s="44"/>
      <c r="C6" s="44"/>
      <c r="D6" s="45"/>
      <c r="E6" s="46" t="s">
        <v>11</v>
      </c>
      <c r="F6" s="47">
        <f t="shared" ref="F6:W6" si="0">SUBTOTAL(9,F14:F73)</f>
        <v>45</v>
      </c>
      <c r="G6" s="48">
        <f t="shared" si="0"/>
        <v>41</v>
      </c>
      <c r="H6" s="49">
        <f t="shared" si="0"/>
        <v>18</v>
      </c>
      <c r="I6" s="50">
        <f t="shared" si="0"/>
        <v>23</v>
      </c>
      <c r="J6" s="51">
        <f t="shared" si="0"/>
        <v>3</v>
      </c>
      <c r="K6" s="52">
        <f t="shared" si="0"/>
        <v>1</v>
      </c>
      <c r="L6" s="53">
        <f t="shared" si="0"/>
        <v>180</v>
      </c>
      <c r="M6" s="52">
        <f t="shared" si="0"/>
        <v>149</v>
      </c>
      <c r="N6" s="54">
        <f t="shared" si="0"/>
        <v>36</v>
      </c>
      <c r="O6" s="50">
        <f t="shared" si="0"/>
        <v>113</v>
      </c>
      <c r="P6" s="52">
        <f t="shared" si="0"/>
        <v>15</v>
      </c>
      <c r="Q6" s="52">
        <f t="shared" si="0"/>
        <v>16</v>
      </c>
      <c r="R6" s="55">
        <f t="shared" si="0"/>
        <v>206</v>
      </c>
      <c r="S6" s="48">
        <f t="shared" si="0"/>
        <v>177</v>
      </c>
      <c r="T6" s="49">
        <f t="shared" si="0"/>
        <v>43</v>
      </c>
      <c r="U6" s="50">
        <f t="shared" si="0"/>
        <v>134</v>
      </c>
      <c r="V6" s="51">
        <f t="shared" si="0"/>
        <v>15</v>
      </c>
      <c r="W6" s="56">
        <f t="shared" si="0"/>
        <v>14</v>
      </c>
      <c r="X6" s="57">
        <f>SUBTOTAL(3,Y14:Y73)</f>
        <v>60</v>
      </c>
      <c r="Y6" s="58"/>
    </row>
    <row r="7" spans="1:28" ht="30" customHeight="1" thickBot="1" x14ac:dyDescent="0.2">
      <c r="B7" s="44"/>
      <c r="C7" s="44"/>
      <c r="D7" s="59"/>
      <c r="E7" s="60" t="s">
        <v>12</v>
      </c>
      <c r="F7" s="61">
        <f t="shared" ref="F7:W7" si="1">SUM(F14:F73)</f>
        <v>45</v>
      </c>
      <c r="G7" s="62">
        <f t="shared" si="1"/>
        <v>41</v>
      </c>
      <c r="H7" s="63">
        <f t="shared" si="1"/>
        <v>18</v>
      </c>
      <c r="I7" s="64">
        <f t="shared" si="1"/>
        <v>23</v>
      </c>
      <c r="J7" s="65">
        <f t="shared" si="1"/>
        <v>3</v>
      </c>
      <c r="K7" s="66">
        <f t="shared" si="1"/>
        <v>1</v>
      </c>
      <c r="L7" s="67">
        <f t="shared" si="1"/>
        <v>180</v>
      </c>
      <c r="M7" s="66">
        <f t="shared" si="1"/>
        <v>149</v>
      </c>
      <c r="N7" s="68">
        <f t="shared" si="1"/>
        <v>36</v>
      </c>
      <c r="O7" s="64">
        <f t="shared" si="1"/>
        <v>113</v>
      </c>
      <c r="P7" s="66">
        <f t="shared" si="1"/>
        <v>15</v>
      </c>
      <c r="Q7" s="66">
        <f t="shared" si="1"/>
        <v>16</v>
      </c>
      <c r="R7" s="69">
        <f t="shared" si="1"/>
        <v>206</v>
      </c>
      <c r="S7" s="62">
        <f t="shared" si="1"/>
        <v>177</v>
      </c>
      <c r="T7" s="63">
        <f t="shared" si="1"/>
        <v>43</v>
      </c>
      <c r="U7" s="64">
        <f t="shared" si="1"/>
        <v>134</v>
      </c>
      <c r="V7" s="65">
        <f t="shared" si="1"/>
        <v>15</v>
      </c>
      <c r="W7" s="70">
        <f t="shared" si="1"/>
        <v>14</v>
      </c>
      <c r="X7" s="57">
        <f>COUNTA(Y14:Y73)</f>
        <v>60</v>
      </c>
      <c r="Y7" s="71"/>
    </row>
    <row r="8" spans="1:28" ht="8.25" customHeight="1" thickTop="1" thickBot="1" x14ac:dyDescent="0.2"/>
    <row r="9" spans="1:28" ht="29.25" customHeight="1" thickTop="1" thickBot="1" x14ac:dyDescent="0.2">
      <c r="B9" s="72"/>
      <c r="C9" s="72"/>
      <c r="D9" s="72"/>
      <c r="E9" s="73" t="s">
        <v>13</v>
      </c>
      <c r="F9" s="74">
        <v>46</v>
      </c>
      <c r="G9" s="75">
        <v>39</v>
      </c>
      <c r="H9" s="76"/>
      <c r="I9" s="77"/>
      <c r="J9" s="75">
        <v>2</v>
      </c>
      <c r="K9" s="78">
        <v>5</v>
      </c>
      <c r="L9" s="79">
        <v>183</v>
      </c>
      <c r="M9" s="75">
        <v>151</v>
      </c>
      <c r="N9" s="76"/>
      <c r="O9" s="77"/>
      <c r="P9" s="75">
        <v>13</v>
      </c>
      <c r="Q9" s="80">
        <v>19</v>
      </c>
      <c r="R9" s="81">
        <v>260</v>
      </c>
      <c r="S9" s="82">
        <v>214</v>
      </c>
      <c r="T9" s="76"/>
      <c r="U9" s="77"/>
      <c r="V9" s="75">
        <v>17</v>
      </c>
      <c r="W9" s="80">
        <v>29</v>
      </c>
      <c r="X9" s="72"/>
      <c r="Y9" s="83"/>
      <c r="Z9" s="72"/>
      <c r="AA9" s="72"/>
    </row>
    <row r="10" spans="1:28" ht="9" customHeight="1" thickTop="1" thickBot="1" x14ac:dyDescent="0.2"/>
    <row r="11" spans="1:28" ht="21.75" customHeight="1" thickTop="1" x14ac:dyDescent="0.15">
      <c r="B11" s="84" t="s">
        <v>14</v>
      </c>
      <c r="C11" s="84" t="s">
        <v>15</v>
      </c>
      <c r="D11" s="84" t="s">
        <v>16</v>
      </c>
      <c r="E11" s="84" t="s">
        <v>17</v>
      </c>
      <c r="F11" s="11" t="s">
        <v>2</v>
      </c>
      <c r="G11" s="12"/>
      <c r="H11" s="12"/>
      <c r="I11" s="12"/>
      <c r="J11" s="12"/>
      <c r="K11" s="13"/>
      <c r="L11" s="14" t="s">
        <v>3</v>
      </c>
      <c r="M11" s="15"/>
      <c r="N11" s="15"/>
      <c r="O11" s="15"/>
      <c r="P11" s="15"/>
      <c r="Q11" s="16"/>
      <c r="R11" s="17" t="s">
        <v>4</v>
      </c>
      <c r="S11" s="18"/>
      <c r="T11" s="18"/>
      <c r="U11" s="18"/>
      <c r="V11" s="18"/>
      <c r="W11" s="19"/>
      <c r="X11" s="84" t="s">
        <v>14</v>
      </c>
      <c r="Y11" s="85" t="s">
        <v>15</v>
      </c>
      <c r="Z11" s="86" t="s">
        <v>18</v>
      </c>
      <c r="AA11" s="87" t="s">
        <v>19</v>
      </c>
    </row>
    <row r="12" spans="1:28" x14ac:dyDescent="0.15">
      <c r="B12" s="84"/>
      <c r="C12" s="84"/>
      <c r="D12" s="84"/>
      <c r="E12" s="84"/>
      <c r="F12" s="22"/>
      <c r="G12" s="23" t="s">
        <v>6</v>
      </c>
      <c r="H12" s="24"/>
      <c r="I12" s="29"/>
      <c r="J12" s="30" t="s">
        <v>7</v>
      </c>
      <c r="K12" s="26" t="s">
        <v>8</v>
      </c>
      <c r="L12" s="27"/>
      <c r="M12" s="23" t="s">
        <v>6</v>
      </c>
      <c r="N12" s="24"/>
      <c r="O12" s="29"/>
      <c r="P12" s="30" t="s">
        <v>7</v>
      </c>
      <c r="Q12" s="26" t="s">
        <v>8</v>
      </c>
      <c r="R12" s="28"/>
      <c r="S12" s="23" t="s">
        <v>6</v>
      </c>
      <c r="T12" s="24"/>
      <c r="U12" s="29"/>
      <c r="V12" s="25" t="s">
        <v>7</v>
      </c>
      <c r="W12" s="88" t="s">
        <v>8</v>
      </c>
      <c r="X12" s="84"/>
      <c r="Y12" s="85"/>
      <c r="Z12" s="89"/>
      <c r="AA12" s="87"/>
    </row>
    <row r="13" spans="1:28" ht="55.5" customHeight="1" x14ac:dyDescent="0.15">
      <c r="B13" s="84"/>
      <c r="C13" s="84"/>
      <c r="D13" s="84"/>
      <c r="E13" s="84"/>
      <c r="F13" s="33"/>
      <c r="G13" s="34"/>
      <c r="H13" s="35" t="s">
        <v>9</v>
      </c>
      <c r="I13" s="36" t="s">
        <v>10</v>
      </c>
      <c r="J13" s="41"/>
      <c r="K13" s="38"/>
      <c r="L13" s="39"/>
      <c r="M13" s="34"/>
      <c r="N13" s="35" t="s">
        <v>9</v>
      </c>
      <c r="O13" s="36" t="s">
        <v>10</v>
      </c>
      <c r="P13" s="41"/>
      <c r="Q13" s="38"/>
      <c r="R13" s="40"/>
      <c r="S13" s="34"/>
      <c r="T13" s="35" t="s">
        <v>9</v>
      </c>
      <c r="U13" s="36" t="s">
        <v>10</v>
      </c>
      <c r="V13" s="37"/>
      <c r="W13" s="90"/>
      <c r="X13" s="84"/>
      <c r="Y13" s="85"/>
      <c r="Z13" s="89"/>
      <c r="AA13" s="87"/>
    </row>
    <row r="14" spans="1:28" ht="18.75" customHeight="1" x14ac:dyDescent="0.15">
      <c r="B14" s="91">
        <f>ROW()-13</f>
        <v>1</v>
      </c>
      <c r="C14" s="92" t="s">
        <v>20</v>
      </c>
      <c r="D14" s="91" t="s">
        <v>21</v>
      </c>
      <c r="E14" s="93" t="s">
        <v>22</v>
      </c>
      <c r="F14" s="94">
        <f>SUM(H14:K14)</f>
        <v>4</v>
      </c>
      <c r="G14" s="95">
        <f>SUM(H14:I14)</f>
        <v>3</v>
      </c>
      <c r="H14" s="96">
        <v>1</v>
      </c>
      <c r="I14" s="97">
        <v>2</v>
      </c>
      <c r="J14" s="98">
        <v>1</v>
      </c>
      <c r="K14" s="99"/>
      <c r="L14" s="100">
        <f>SUM(N14:Q14)</f>
        <v>10</v>
      </c>
      <c r="M14" s="95">
        <f>SUM(N14:O14)</f>
        <v>8</v>
      </c>
      <c r="N14" s="96">
        <v>3</v>
      </c>
      <c r="O14" s="97">
        <v>5</v>
      </c>
      <c r="P14" s="98">
        <v>1</v>
      </c>
      <c r="Q14" s="99">
        <v>1</v>
      </c>
      <c r="R14" s="101">
        <f>SUM(T14:W14)</f>
        <v>14</v>
      </c>
      <c r="S14" s="95">
        <f>SUM(T14:U14)</f>
        <v>12</v>
      </c>
      <c r="T14" s="96">
        <v>3</v>
      </c>
      <c r="U14" s="97">
        <v>9</v>
      </c>
      <c r="V14" s="98">
        <v>1</v>
      </c>
      <c r="W14" s="102">
        <v>1</v>
      </c>
      <c r="X14" s="91">
        <f>B14</f>
        <v>1</v>
      </c>
      <c r="Y14" s="92" t="str">
        <f>C14</f>
        <v>神戸市立医療センター中央市民病院</v>
      </c>
      <c r="Z14" s="103">
        <v>45200</v>
      </c>
      <c r="AA14" s="104"/>
    </row>
    <row r="15" spans="1:28" ht="18.75" customHeight="1" x14ac:dyDescent="0.15">
      <c r="B15" s="91">
        <f t="shared" ref="B15:B73" si="2">ROW()-13</f>
        <v>2</v>
      </c>
      <c r="C15" s="92" t="s">
        <v>23</v>
      </c>
      <c r="D15" s="91" t="s">
        <v>24</v>
      </c>
      <c r="E15" s="93" t="s">
        <v>22</v>
      </c>
      <c r="F15" s="94">
        <f t="shared" ref="F15:F73" si="3">SUM(H15:K15)</f>
        <v>2</v>
      </c>
      <c r="G15" s="95">
        <f t="shared" ref="G15:G73" si="4">SUM(H15:I15)</f>
        <v>2</v>
      </c>
      <c r="H15" s="96"/>
      <c r="I15" s="97">
        <v>2</v>
      </c>
      <c r="J15" s="98"/>
      <c r="K15" s="99"/>
      <c r="L15" s="100">
        <f t="shared" ref="L15:L73" si="5">SUM(N15:Q15)</f>
        <v>3</v>
      </c>
      <c r="M15" s="95">
        <f t="shared" ref="M15:M73" si="6">SUM(N15:O15)</f>
        <v>2</v>
      </c>
      <c r="N15" s="96"/>
      <c r="O15" s="97">
        <v>2</v>
      </c>
      <c r="P15" s="98"/>
      <c r="Q15" s="99">
        <v>1</v>
      </c>
      <c r="R15" s="101">
        <f t="shared" ref="R15:R73" si="7">SUM(T15:W15)</f>
        <v>5</v>
      </c>
      <c r="S15" s="95">
        <f t="shared" ref="S15:S73" si="8">SUM(T15:U15)</f>
        <v>4</v>
      </c>
      <c r="T15" s="96"/>
      <c r="U15" s="97">
        <v>4</v>
      </c>
      <c r="V15" s="98"/>
      <c r="W15" s="102">
        <v>1</v>
      </c>
      <c r="X15" s="91">
        <f t="shared" ref="X15:Y73" si="9">B15</f>
        <v>2</v>
      </c>
      <c r="Y15" s="92" t="str">
        <f t="shared" si="9"/>
        <v>神戸市立西神戸医療センター</v>
      </c>
      <c r="Z15" s="103">
        <v>45200</v>
      </c>
      <c r="AA15" s="104"/>
    </row>
    <row r="16" spans="1:28" ht="21" customHeight="1" x14ac:dyDescent="0.15">
      <c r="B16" s="91">
        <f t="shared" si="2"/>
        <v>3</v>
      </c>
      <c r="C16" s="92" t="s">
        <v>25</v>
      </c>
      <c r="D16" s="91" t="s">
        <v>26</v>
      </c>
      <c r="E16" s="93" t="s">
        <v>22</v>
      </c>
      <c r="F16" s="94">
        <f t="shared" si="3"/>
        <v>0</v>
      </c>
      <c r="G16" s="95">
        <f t="shared" si="4"/>
        <v>0</v>
      </c>
      <c r="H16" s="96"/>
      <c r="I16" s="97"/>
      <c r="J16" s="98"/>
      <c r="K16" s="99"/>
      <c r="L16" s="100">
        <f t="shared" si="5"/>
        <v>1</v>
      </c>
      <c r="M16" s="95">
        <f t="shared" si="6"/>
        <v>1</v>
      </c>
      <c r="N16" s="96"/>
      <c r="O16" s="97">
        <v>1</v>
      </c>
      <c r="P16" s="98"/>
      <c r="Q16" s="99"/>
      <c r="R16" s="101">
        <f t="shared" si="7"/>
        <v>2</v>
      </c>
      <c r="S16" s="95">
        <f t="shared" si="8"/>
        <v>2</v>
      </c>
      <c r="T16" s="96"/>
      <c r="U16" s="97">
        <v>2</v>
      </c>
      <c r="V16" s="98"/>
      <c r="W16" s="102"/>
      <c r="X16" s="91">
        <f t="shared" si="9"/>
        <v>3</v>
      </c>
      <c r="Y16" s="92" t="str">
        <f t="shared" si="9"/>
        <v>神鋼記念病院</v>
      </c>
      <c r="Z16" s="103">
        <v>45200</v>
      </c>
      <c r="AA16" s="104"/>
    </row>
    <row r="17" spans="2:27" ht="21" customHeight="1" x14ac:dyDescent="0.15">
      <c r="B17" s="91">
        <f t="shared" si="2"/>
        <v>4</v>
      </c>
      <c r="C17" s="105" t="s">
        <v>27</v>
      </c>
      <c r="D17" s="91" t="s">
        <v>26</v>
      </c>
      <c r="E17" s="93" t="s">
        <v>22</v>
      </c>
      <c r="F17" s="94">
        <f t="shared" si="3"/>
        <v>0</v>
      </c>
      <c r="G17" s="95">
        <f t="shared" si="4"/>
        <v>0</v>
      </c>
      <c r="H17" s="96"/>
      <c r="I17" s="97"/>
      <c r="J17" s="98"/>
      <c r="K17" s="99"/>
      <c r="L17" s="100">
        <f t="shared" si="5"/>
        <v>1</v>
      </c>
      <c r="M17" s="95">
        <f t="shared" si="6"/>
        <v>1</v>
      </c>
      <c r="N17" s="96"/>
      <c r="O17" s="97">
        <v>1</v>
      </c>
      <c r="P17" s="98"/>
      <c r="Q17" s="99"/>
      <c r="R17" s="101">
        <f t="shared" si="7"/>
        <v>2</v>
      </c>
      <c r="S17" s="95">
        <f t="shared" si="8"/>
        <v>2</v>
      </c>
      <c r="T17" s="96"/>
      <c r="U17" s="97">
        <v>2</v>
      </c>
      <c r="V17" s="98"/>
      <c r="W17" s="102"/>
      <c r="X17" s="91">
        <f t="shared" si="9"/>
        <v>4</v>
      </c>
      <c r="Y17" s="92" t="str">
        <f t="shared" si="9"/>
        <v>神戸赤十字病院</v>
      </c>
      <c r="Z17" s="103">
        <v>45200</v>
      </c>
      <c r="AA17" s="106"/>
    </row>
    <row r="18" spans="2:27" ht="21" customHeight="1" x14ac:dyDescent="0.15">
      <c r="B18" s="91">
        <f t="shared" si="2"/>
        <v>5</v>
      </c>
      <c r="C18" s="92" t="s">
        <v>28</v>
      </c>
      <c r="D18" s="91" t="s">
        <v>29</v>
      </c>
      <c r="E18" s="93" t="s">
        <v>22</v>
      </c>
      <c r="F18" s="94">
        <f t="shared" si="3"/>
        <v>2</v>
      </c>
      <c r="G18" s="95">
        <f t="shared" si="4"/>
        <v>2</v>
      </c>
      <c r="H18" s="96"/>
      <c r="I18" s="97">
        <v>2</v>
      </c>
      <c r="J18" s="98"/>
      <c r="K18" s="99"/>
      <c r="L18" s="100">
        <f t="shared" si="5"/>
        <v>3</v>
      </c>
      <c r="M18" s="95">
        <f t="shared" si="6"/>
        <v>2</v>
      </c>
      <c r="N18" s="96"/>
      <c r="O18" s="97">
        <v>2</v>
      </c>
      <c r="P18" s="98"/>
      <c r="Q18" s="99">
        <v>1</v>
      </c>
      <c r="R18" s="101">
        <f t="shared" si="7"/>
        <v>5</v>
      </c>
      <c r="S18" s="95">
        <f t="shared" si="8"/>
        <v>4</v>
      </c>
      <c r="T18" s="96"/>
      <c r="U18" s="97">
        <v>4</v>
      </c>
      <c r="V18" s="98"/>
      <c r="W18" s="102">
        <v>1</v>
      </c>
      <c r="X18" s="91">
        <f t="shared" si="9"/>
        <v>5</v>
      </c>
      <c r="Y18" s="92" t="str">
        <f t="shared" si="9"/>
        <v>神戸市立医療センター西市民病院</v>
      </c>
      <c r="Z18" s="103">
        <v>45200</v>
      </c>
      <c r="AA18" s="104"/>
    </row>
    <row r="19" spans="2:27" ht="21" customHeight="1" x14ac:dyDescent="0.15">
      <c r="B19" s="91">
        <f t="shared" si="2"/>
        <v>6</v>
      </c>
      <c r="C19" s="92" t="s">
        <v>30</v>
      </c>
      <c r="D19" s="91" t="s">
        <v>31</v>
      </c>
      <c r="E19" s="93" t="s">
        <v>22</v>
      </c>
      <c r="F19" s="94">
        <f t="shared" si="3"/>
        <v>0</v>
      </c>
      <c r="G19" s="95">
        <f t="shared" si="4"/>
        <v>0</v>
      </c>
      <c r="H19" s="96"/>
      <c r="I19" s="97"/>
      <c r="J19" s="98"/>
      <c r="K19" s="99"/>
      <c r="L19" s="100">
        <f t="shared" si="5"/>
        <v>2</v>
      </c>
      <c r="M19" s="95">
        <f t="shared" si="6"/>
        <v>1</v>
      </c>
      <c r="N19" s="96"/>
      <c r="O19" s="97">
        <v>1</v>
      </c>
      <c r="P19" s="98">
        <v>1</v>
      </c>
      <c r="Q19" s="99"/>
      <c r="R19" s="101">
        <f t="shared" si="7"/>
        <v>3</v>
      </c>
      <c r="S19" s="95">
        <f t="shared" si="8"/>
        <v>2</v>
      </c>
      <c r="T19" s="96"/>
      <c r="U19" s="97">
        <v>2</v>
      </c>
      <c r="V19" s="98">
        <v>1</v>
      </c>
      <c r="W19" s="102"/>
      <c r="X19" s="91">
        <f t="shared" si="9"/>
        <v>6</v>
      </c>
      <c r="Y19" s="92" t="str">
        <f t="shared" si="9"/>
        <v>済生会兵庫県病院</v>
      </c>
      <c r="Z19" s="103">
        <v>45200</v>
      </c>
      <c r="AA19" s="104"/>
    </row>
    <row r="20" spans="2:27" ht="21" customHeight="1" x14ac:dyDescent="0.15">
      <c r="B20" s="91">
        <f t="shared" si="2"/>
        <v>7</v>
      </c>
      <c r="C20" s="92" t="s">
        <v>32</v>
      </c>
      <c r="D20" s="91" t="s">
        <v>26</v>
      </c>
      <c r="E20" s="93" t="s">
        <v>22</v>
      </c>
      <c r="F20" s="94">
        <f t="shared" si="3"/>
        <v>0</v>
      </c>
      <c r="G20" s="95">
        <f t="shared" si="4"/>
        <v>0</v>
      </c>
      <c r="H20" s="96"/>
      <c r="I20" s="97"/>
      <c r="J20" s="98"/>
      <c r="K20" s="99"/>
      <c r="L20" s="100">
        <f t="shared" si="5"/>
        <v>1</v>
      </c>
      <c r="M20" s="95">
        <f t="shared" si="6"/>
        <v>1</v>
      </c>
      <c r="N20" s="96"/>
      <c r="O20" s="97">
        <v>1</v>
      </c>
      <c r="P20" s="98"/>
      <c r="Q20" s="99"/>
      <c r="R20" s="101">
        <f t="shared" si="7"/>
        <v>2</v>
      </c>
      <c r="S20" s="95">
        <f t="shared" si="8"/>
        <v>2</v>
      </c>
      <c r="T20" s="96">
        <v>1</v>
      </c>
      <c r="U20" s="97">
        <v>1</v>
      </c>
      <c r="V20" s="98"/>
      <c r="W20" s="102"/>
      <c r="X20" s="91">
        <f t="shared" si="9"/>
        <v>7</v>
      </c>
      <c r="Y20" s="92" t="str">
        <f t="shared" si="9"/>
        <v>神戸労災病院</v>
      </c>
      <c r="Z20" s="103">
        <v>45200</v>
      </c>
      <c r="AA20" s="104"/>
    </row>
    <row r="21" spans="2:27" ht="21" customHeight="1" x14ac:dyDescent="0.15">
      <c r="B21" s="91">
        <f t="shared" si="2"/>
        <v>8</v>
      </c>
      <c r="C21" s="92" t="s">
        <v>33</v>
      </c>
      <c r="D21" s="91" t="s">
        <v>26</v>
      </c>
      <c r="E21" s="93" t="s">
        <v>22</v>
      </c>
      <c r="F21" s="94">
        <f t="shared" si="3"/>
        <v>3</v>
      </c>
      <c r="G21" s="95">
        <f t="shared" si="4"/>
        <v>3</v>
      </c>
      <c r="H21" s="96">
        <v>3</v>
      </c>
      <c r="I21" s="97"/>
      <c r="J21" s="98"/>
      <c r="K21" s="99"/>
      <c r="L21" s="100">
        <f t="shared" si="5"/>
        <v>5</v>
      </c>
      <c r="M21" s="95">
        <f t="shared" si="6"/>
        <v>3</v>
      </c>
      <c r="N21" s="96">
        <v>3</v>
      </c>
      <c r="O21" s="97"/>
      <c r="P21" s="98"/>
      <c r="Q21" s="99">
        <v>2</v>
      </c>
      <c r="R21" s="101">
        <f t="shared" si="7"/>
        <v>7</v>
      </c>
      <c r="S21" s="95">
        <f t="shared" si="8"/>
        <v>5</v>
      </c>
      <c r="T21" s="96">
        <v>5</v>
      </c>
      <c r="U21" s="97"/>
      <c r="V21" s="98"/>
      <c r="W21" s="102">
        <v>2</v>
      </c>
      <c r="X21" s="91">
        <f t="shared" si="9"/>
        <v>8</v>
      </c>
      <c r="Y21" s="92" t="str">
        <f t="shared" si="9"/>
        <v>神戸大学医学部附属病院</v>
      </c>
      <c r="Z21" s="103">
        <v>45200</v>
      </c>
      <c r="AA21" s="104"/>
    </row>
    <row r="22" spans="2:27" ht="21" customHeight="1" x14ac:dyDescent="0.15">
      <c r="B22" s="91">
        <f t="shared" si="2"/>
        <v>9</v>
      </c>
      <c r="C22" s="92" t="s">
        <v>34</v>
      </c>
      <c r="D22" s="91" t="s">
        <v>35</v>
      </c>
      <c r="E22" s="93" t="s">
        <v>22</v>
      </c>
      <c r="F22" s="94">
        <f t="shared" si="3"/>
        <v>0</v>
      </c>
      <c r="G22" s="95">
        <f t="shared" si="4"/>
        <v>0</v>
      </c>
      <c r="H22" s="96"/>
      <c r="I22" s="97"/>
      <c r="J22" s="98"/>
      <c r="K22" s="99"/>
      <c r="L22" s="100">
        <f t="shared" si="5"/>
        <v>1</v>
      </c>
      <c r="M22" s="95">
        <f t="shared" si="6"/>
        <v>1</v>
      </c>
      <c r="N22" s="96"/>
      <c r="O22" s="97">
        <v>1</v>
      </c>
      <c r="P22" s="98"/>
      <c r="Q22" s="99"/>
      <c r="R22" s="101">
        <f t="shared" si="7"/>
        <v>1</v>
      </c>
      <c r="S22" s="95">
        <f t="shared" si="8"/>
        <v>1</v>
      </c>
      <c r="T22" s="96"/>
      <c r="U22" s="97">
        <v>1</v>
      </c>
      <c r="V22" s="98"/>
      <c r="W22" s="102"/>
      <c r="X22" s="91">
        <f t="shared" si="9"/>
        <v>9</v>
      </c>
      <c r="Y22" s="92" t="str">
        <f t="shared" si="9"/>
        <v>六甲病院</v>
      </c>
      <c r="Z22" s="103">
        <v>45200</v>
      </c>
      <c r="AA22" s="104"/>
    </row>
    <row r="23" spans="2:27" ht="21" customHeight="1" x14ac:dyDescent="0.15">
      <c r="B23" s="91">
        <f t="shared" si="2"/>
        <v>10</v>
      </c>
      <c r="C23" s="92" t="s">
        <v>36</v>
      </c>
      <c r="D23" s="91" t="s">
        <v>37</v>
      </c>
      <c r="E23" s="93" t="s">
        <v>22</v>
      </c>
      <c r="F23" s="94">
        <f t="shared" si="3"/>
        <v>0</v>
      </c>
      <c r="G23" s="95">
        <f t="shared" si="4"/>
        <v>0</v>
      </c>
      <c r="H23" s="96"/>
      <c r="I23" s="97"/>
      <c r="J23" s="98"/>
      <c r="K23" s="99"/>
      <c r="L23" s="100">
        <f t="shared" si="5"/>
        <v>1</v>
      </c>
      <c r="M23" s="95">
        <f t="shared" si="6"/>
        <v>1</v>
      </c>
      <c r="N23" s="96"/>
      <c r="O23" s="97">
        <v>1</v>
      </c>
      <c r="P23" s="98"/>
      <c r="Q23" s="99"/>
      <c r="R23" s="101">
        <f t="shared" si="7"/>
        <v>2</v>
      </c>
      <c r="S23" s="95">
        <f t="shared" si="8"/>
        <v>2</v>
      </c>
      <c r="T23" s="96"/>
      <c r="U23" s="97">
        <v>2</v>
      </c>
      <c r="V23" s="98"/>
      <c r="W23" s="102"/>
      <c r="X23" s="91">
        <f t="shared" si="9"/>
        <v>10</v>
      </c>
      <c r="Y23" s="92" t="str">
        <f t="shared" si="9"/>
        <v>神戸医療センター</v>
      </c>
      <c r="Z23" s="103">
        <v>45200</v>
      </c>
      <c r="AA23" s="104"/>
    </row>
    <row r="24" spans="2:27" ht="21" customHeight="1" x14ac:dyDescent="0.15">
      <c r="B24" s="91">
        <f t="shared" si="2"/>
        <v>11</v>
      </c>
      <c r="C24" s="92" t="s">
        <v>38</v>
      </c>
      <c r="D24" s="91" t="s">
        <v>39</v>
      </c>
      <c r="E24" s="93" t="s">
        <v>22</v>
      </c>
      <c r="F24" s="94">
        <f t="shared" si="3"/>
        <v>0</v>
      </c>
      <c r="G24" s="95">
        <f t="shared" si="4"/>
        <v>0</v>
      </c>
      <c r="H24" s="96"/>
      <c r="I24" s="97"/>
      <c r="J24" s="98"/>
      <c r="K24" s="99"/>
      <c r="L24" s="100">
        <f t="shared" si="5"/>
        <v>2</v>
      </c>
      <c r="M24" s="95">
        <f t="shared" si="6"/>
        <v>2</v>
      </c>
      <c r="N24" s="96">
        <v>1</v>
      </c>
      <c r="O24" s="97">
        <v>1</v>
      </c>
      <c r="P24" s="98"/>
      <c r="Q24" s="99"/>
      <c r="R24" s="101">
        <f t="shared" si="7"/>
        <v>3</v>
      </c>
      <c r="S24" s="95">
        <f t="shared" si="8"/>
        <v>3</v>
      </c>
      <c r="T24" s="96">
        <v>1</v>
      </c>
      <c r="U24" s="97">
        <v>2</v>
      </c>
      <c r="V24" s="98"/>
      <c r="W24" s="102"/>
      <c r="X24" s="91">
        <f t="shared" si="9"/>
        <v>11</v>
      </c>
      <c r="Y24" s="92" t="str">
        <f t="shared" si="9"/>
        <v>神戸掖済会病院</v>
      </c>
      <c r="Z24" s="103">
        <v>45200</v>
      </c>
      <c r="AA24" s="104"/>
    </row>
    <row r="25" spans="2:27" ht="21" customHeight="1" x14ac:dyDescent="0.15">
      <c r="B25" s="91">
        <f t="shared" si="2"/>
        <v>12</v>
      </c>
      <c r="C25" s="92" t="s">
        <v>40</v>
      </c>
      <c r="D25" s="91" t="s">
        <v>41</v>
      </c>
      <c r="E25" s="93" t="s">
        <v>22</v>
      </c>
      <c r="F25" s="94">
        <f t="shared" si="3"/>
        <v>0</v>
      </c>
      <c r="G25" s="95">
        <f t="shared" si="4"/>
        <v>0</v>
      </c>
      <c r="H25" s="96"/>
      <c r="I25" s="97"/>
      <c r="J25" s="98"/>
      <c r="K25" s="99"/>
      <c r="L25" s="100">
        <f t="shared" si="5"/>
        <v>2</v>
      </c>
      <c r="M25" s="95">
        <f t="shared" si="6"/>
        <v>2</v>
      </c>
      <c r="N25" s="96"/>
      <c r="O25" s="97">
        <v>2</v>
      </c>
      <c r="P25" s="98"/>
      <c r="Q25" s="99"/>
      <c r="R25" s="101">
        <f t="shared" si="7"/>
        <v>2</v>
      </c>
      <c r="S25" s="95">
        <f t="shared" si="8"/>
        <v>2</v>
      </c>
      <c r="T25" s="96"/>
      <c r="U25" s="97">
        <v>2</v>
      </c>
      <c r="V25" s="98"/>
      <c r="W25" s="102"/>
      <c r="X25" s="91">
        <f t="shared" si="9"/>
        <v>12</v>
      </c>
      <c r="Y25" s="92" t="str">
        <f t="shared" si="9"/>
        <v>甲南医療センター</v>
      </c>
      <c r="Z25" s="103">
        <v>45200</v>
      </c>
      <c r="AA25" s="104"/>
    </row>
    <row r="26" spans="2:27" ht="21" customHeight="1" x14ac:dyDescent="0.15">
      <c r="B26" s="91">
        <f t="shared" si="2"/>
        <v>13</v>
      </c>
      <c r="C26" s="92" t="s">
        <v>42</v>
      </c>
      <c r="D26" s="106" t="s">
        <v>43</v>
      </c>
      <c r="E26" s="93" t="s">
        <v>22</v>
      </c>
      <c r="F26" s="94">
        <f t="shared" si="3"/>
        <v>0</v>
      </c>
      <c r="G26" s="95">
        <f t="shared" si="4"/>
        <v>0</v>
      </c>
      <c r="H26" s="96"/>
      <c r="I26" s="97"/>
      <c r="J26" s="98"/>
      <c r="K26" s="99"/>
      <c r="L26" s="100">
        <f t="shared" si="5"/>
        <v>1</v>
      </c>
      <c r="M26" s="95">
        <f t="shared" si="6"/>
        <v>1</v>
      </c>
      <c r="N26" s="96"/>
      <c r="O26" s="97">
        <v>1</v>
      </c>
      <c r="P26" s="98"/>
      <c r="Q26" s="99"/>
      <c r="R26" s="101">
        <f t="shared" si="7"/>
        <v>2</v>
      </c>
      <c r="S26" s="95">
        <f t="shared" si="8"/>
        <v>2</v>
      </c>
      <c r="T26" s="96"/>
      <c r="U26" s="97">
        <v>2</v>
      </c>
      <c r="V26" s="98"/>
      <c r="W26" s="102"/>
      <c r="X26" s="91">
        <f t="shared" si="9"/>
        <v>13</v>
      </c>
      <c r="Y26" s="92" t="str">
        <f t="shared" si="9"/>
        <v>神戸徳洲会病院</v>
      </c>
      <c r="Z26" s="103">
        <v>45200</v>
      </c>
      <c r="AA26" s="104"/>
    </row>
    <row r="27" spans="2:27" ht="21" customHeight="1" x14ac:dyDescent="0.15">
      <c r="B27" s="91">
        <f t="shared" si="2"/>
        <v>14</v>
      </c>
      <c r="C27" s="92" t="s">
        <v>44</v>
      </c>
      <c r="D27" s="106" t="s">
        <v>45</v>
      </c>
      <c r="E27" s="93" t="s">
        <v>22</v>
      </c>
      <c r="F27" s="94">
        <f t="shared" si="3"/>
        <v>0</v>
      </c>
      <c r="G27" s="95">
        <f t="shared" si="4"/>
        <v>0</v>
      </c>
      <c r="H27" s="96"/>
      <c r="I27" s="97"/>
      <c r="J27" s="98"/>
      <c r="K27" s="99"/>
      <c r="L27" s="100">
        <f t="shared" si="5"/>
        <v>0</v>
      </c>
      <c r="M27" s="95">
        <f t="shared" si="6"/>
        <v>0</v>
      </c>
      <c r="N27" s="96"/>
      <c r="O27" s="97"/>
      <c r="P27" s="98"/>
      <c r="Q27" s="99"/>
      <c r="R27" s="101">
        <f t="shared" si="7"/>
        <v>1</v>
      </c>
      <c r="S27" s="95">
        <f t="shared" si="8"/>
        <v>0</v>
      </c>
      <c r="T27" s="96"/>
      <c r="U27" s="97"/>
      <c r="V27" s="98">
        <v>1</v>
      </c>
      <c r="W27" s="102"/>
      <c r="X27" s="91">
        <f t="shared" si="9"/>
        <v>14</v>
      </c>
      <c r="Y27" s="92" t="str">
        <f t="shared" si="9"/>
        <v>神戸協同病院</v>
      </c>
      <c r="Z27" s="103">
        <v>45200</v>
      </c>
      <c r="AA27" s="104"/>
    </row>
    <row r="28" spans="2:27" ht="21" customHeight="1" x14ac:dyDescent="0.15">
      <c r="B28" s="91">
        <f t="shared" si="2"/>
        <v>15</v>
      </c>
      <c r="C28" s="105" t="s">
        <v>46</v>
      </c>
      <c r="D28" s="106" t="s">
        <v>47</v>
      </c>
      <c r="E28" s="93" t="s">
        <v>22</v>
      </c>
      <c r="F28" s="94">
        <f t="shared" si="3"/>
        <v>0</v>
      </c>
      <c r="G28" s="95">
        <f t="shared" si="4"/>
        <v>0</v>
      </c>
      <c r="H28" s="96"/>
      <c r="I28" s="97"/>
      <c r="J28" s="98"/>
      <c r="K28" s="99"/>
      <c r="L28" s="100">
        <f t="shared" si="5"/>
        <v>1</v>
      </c>
      <c r="M28" s="95">
        <f t="shared" si="6"/>
        <v>1</v>
      </c>
      <c r="N28" s="96"/>
      <c r="O28" s="97">
        <v>1</v>
      </c>
      <c r="P28" s="98"/>
      <c r="Q28" s="99"/>
      <c r="R28" s="101">
        <f t="shared" si="7"/>
        <v>1</v>
      </c>
      <c r="S28" s="95">
        <f t="shared" si="8"/>
        <v>1</v>
      </c>
      <c r="T28" s="96"/>
      <c r="U28" s="97">
        <v>1</v>
      </c>
      <c r="V28" s="98"/>
      <c r="W28" s="102"/>
      <c r="X28" s="91">
        <f t="shared" si="9"/>
        <v>15</v>
      </c>
      <c r="Y28" s="92" t="str">
        <f t="shared" si="9"/>
        <v>髙橋病院</v>
      </c>
      <c r="Z28" s="103">
        <v>45200</v>
      </c>
      <c r="AA28" s="106"/>
    </row>
    <row r="29" spans="2:27" ht="39" customHeight="1" x14ac:dyDescent="0.15">
      <c r="B29" s="91">
        <f t="shared" si="2"/>
        <v>16</v>
      </c>
      <c r="C29" s="105" t="s">
        <v>48</v>
      </c>
      <c r="D29" s="106" t="s">
        <v>49</v>
      </c>
      <c r="E29" s="93" t="s">
        <v>22</v>
      </c>
      <c r="F29" s="94">
        <f t="shared" si="3"/>
        <v>0</v>
      </c>
      <c r="G29" s="95">
        <f t="shared" si="4"/>
        <v>0</v>
      </c>
      <c r="H29" s="96"/>
      <c r="I29" s="97"/>
      <c r="J29" s="98"/>
      <c r="K29" s="99"/>
      <c r="L29" s="100">
        <f t="shared" si="5"/>
        <v>1</v>
      </c>
      <c r="M29" s="95">
        <f t="shared" si="6"/>
        <v>1</v>
      </c>
      <c r="N29" s="96"/>
      <c r="O29" s="97">
        <v>1</v>
      </c>
      <c r="P29" s="98"/>
      <c r="Q29" s="99"/>
      <c r="R29" s="101">
        <f t="shared" si="7"/>
        <v>1</v>
      </c>
      <c r="S29" s="95">
        <f t="shared" si="8"/>
        <v>1</v>
      </c>
      <c r="T29" s="96"/>
      <c r="U29" s="97">
        <v>1</v>
      </c>
      <c r="V29" s="98"/>
      <c r="W29" s="102"/>
      <c r="X29" s="91">
        <f t="shared" si="9"/>
        <v>16</v>
      </c>
      <c r="Y29" s="92" t="str">
        <f t="shared" si="9"/>
        <v>野村海浜病院</v>
      </c>
      <c r="Z29" s="103">
        <v>45200</v>
      </c>
      <c r="AA29" s="107" t="s">
        <v>50</v>
      </c>
    </row>
    <row r="30" spans="2:27" ht="21" customHeight="1" x14ac:dyDescent="0.15">
      <c r="B30" s="91">
        <f t="shared" si="2"/>
        <v>17</v>
      </c>
      <c r="C30" s="105" t="s">
        <v>51</v>
      </c>
      <c r="D30" s="106" t="s">
        <v>52</v>
      </c>
      <c r="E30" s="93" t="s">
        <v>22</v>
      </c>
      <c r="F30" s="94">
        <f t="shared" si="3"/>
        <v>0</v>
      </c>
      <c r="G30" s="95">
        <f t="shared" si="4"/>
        <v>0</v>
      </c>
      <c r="H30" s="96"/>
      <c r="I30" s="97"/>
      <c r="J30" s="98"/>
      <c r="K30" s="99"/>
      <c r="L30" s="100">
        <f t="shared" si="5"/>
        <v>1</v>
      </c>
      <c r="M30" s="95">
        <f t="shared" si="6"/>
        <v>1</v>
      </c>
      <c r="N30" s="96"/>
      <c r="O30" s="97">
        <v>1</v>
      </c>
      <c r="P30" s="98"/>
      <c r="Q30" s="99"/>
      <c r="R30" s="101">
        <f t="shared" si="7"/>
        <v>2</v>
      </c>
      <c r="S30" s="95">
        <f t="shared" si="8"/>
        <v>2</v>
      </c>
      <c r="T30" s="96"/>
      <c r="U30" s="97">
        <v>2</v>
      </c>
      <c r="V30" s="98"/>
      <c r="W30" s="102"/>
      <c r="X30" s="91">
        <f t="shared" si="9"/>
        <v>17</v>
      </c>
      <c r="Y30" s="92" t="str">
        <f t="shared" si="9"/>
        <v>川崎病院</v>
      </c>
      <c r="Z30" s="103">
        <v>45200</v>
      </c>
      <c r="AA30" s="106"/>
    </row>
    <row r="31" spans="2:27" ht="21" customHeight="1" x14ac:dyDescent="0.15">
      <c r="B31" s="91">
        <f t="shared" si="2"/>
        <v>18</v>
      </c>
      <c r="C31" s="92" t="s">
        <v>53</v>
      </c>
      <c r="D31" s="106" t="s">
        <v>54</v>
      </c>
      <c r="E31" s="93" t="s">
        <v>22</v>
      </c>
      <c r="F31" s="94">
        <f t="shared" si="3"/>
        <v>0</v>
      </c>
      <c r="G31" s="95">
        <f t="shared" si="4"/>
        <v>0</v>
      </c>
      <c r="H31" s="96"/>
      <c r="I31" s="97"/>
      <c r="J31" s="98"/>
      <c r="K31" s="99"/>
      <c r="L31" s="100">
        <f t="shared" si="5"/>
        <v>1</v>
      </c>
      <c r="M31" s="95">
        <f t="shared" si="6"/>
        <v>1</v>
      </c>
      <c r="N31" s="96"/>
      <c r="O31" s="97">
        <v>1</v>
      </c>
      <c r="P31" s="98"/>
      <c r="Q31" s="99"/>
      <c r="R31" s="101">
        <f t="shared" si="7"/>
        <v>1</v>
      </c>
      <c r="S31" s="95">
        <f t="shared" si="8"/>
        <v>1</v>
      </c>
      <c r="T31" s="96"/>
      <c r="U31" s="97">
        <v>1</v>
      </c>
      <c r="V31" s="98"/>
      <c r="W31" s="102"/>
      <c r="X31" s="91">
        <f t="shared" si="9"/>
        <v>18</v>
      </c>
      <c r="Y31" s="92" t="str">
        <f t="shared" si="9"/>
        <v>西病院</v>
      </c>
      <c r="Z31" s="103">
        <v>45200</v>
      </c>
      <c r="AA31" s="104"/>
    </row>
    <row r="32" spans="2:27" ht="21" customHeight="1" x14ac:dyDescent="0.15">
      <c r="B32" s="91">
        <f t="shared" si="2"/>
        <v>19</v>
      </c>
      <c r="C32" s="92" t="s">
        <v>55</v>
      </c>
      <c r="D32" s="106" t="s">
        <v>52</v>
      </c>
      <c r="E32" s="93" t="s">
        <v>22</v>
      </c>
      <c r="F32" s="94">
        <f t="shared" si="3"/>
        <v>0</v>
      </c>
      <c r="G32" s="95">
        <f>SUM(H32:I32)</f>
        <v>0</v>
      </c>
      <c r="H32" s="96"/>
      <c r="I32" s="97"/>
      <c r="J32" s="98"/>
      <c r="K32" s="99"/>
      <c r="L32" s="100">
        <f t="shared" si="5"/>
        <v>1</v>
      </c>
      <c r="M32" s="95">
        <f t="shared" si="6"/>
        <v>1</v>
      </c>
      <c r="N32" s="96"/>
      <c r="O32" s="97">
        <v>1</v>
      </c>
      <c r="P32" s="98"/>
      <c r="Q32" s="99"/>
      <c r="R32" s="101">
        <f t="shared" si="7"/>
        <v>2</v>
      </c>
      <c r="S32" s="95">
        <f t="shared" si="8"/>
        <v>2</v>
      </c>
      <c r="T32" s="96"/>
      <c r="U32" s="97">
        <v>2</v>
      </c>
      <c r="V32" s="98"/>
      <c r="W32" s="102"/>
      <c r="X32" s="91">
        <f t="shared" si="9"/>
        <v>19</v>
      </c>
      <c r="Y32" s="92" t="str">
        <f t="shared" si="9"/>
        <v>神戸百年記念病院</v>
      </c>
      <c r="Z32" s="103">
        <v>45200</v>
      </c>
      <c r="AA32" s="104"/>
    </row>
    <row r="33" spans="1:27" ht="21" customHeight="1" x14ac:dyDescent="0.15">
      <c r="B33" s="91">
        <f t="shared" si="2"/>
        <v>20</v>
      </c>
      <c r="C33" s="92" t="s">
        <v>56</v>
      </c>
      <c r="D33" s="106" t="s">
        <v>57</v>
      </c>
      <c r="E33" s="93" t="s">
        <v>22</v>
      </c>
      <c r="F33" s="94">
        <f t="shared" si="3"/>
        <v>0</v>
      </c>
      <c r="G33" s="95">
        <f t="shared" si="4"/>
        <v>0</v>
      </c>
      <c r="H33" s="96"/>
      <c r="I33" s="97"/>
      <c r="J33" s="98"/>
      <c r="K33" s="99"/>
      <c r="L33" s="100">
        <f t="shared" si="5"/>
        <v>1</v>
      </c>
      <c r="M33" s="95">
        <f t="shared" si="6"/>
        <v>1</v>
      </c>
      <c r="N33" s="96"/>
      <c r="O33" s="97">
        <v>1</v>
      </c>
      <c r="P33" s="98"/>
      <c r="Q33" s="99"/>
      <c r="R33" s="101">
        <f t="shared" si="7"/>
        <v>1</v>
      </c>
      <c r="S33" s="95">
        <f t="shared" si="8"/>
        <v>1</v>
      </c>
      <c r="T33" s="96"/>
      <c r="U33" s="97">
        <v>1</v>
      </c>
      <c r="V33" s="98"/>
      <c r="W33" s="102"/>
      <c r="X33" s="91">
        <f t="shared" si="9"/>
        <v>20</v>
      </c>
      <c r="Y33" s="92" t="str">
        <f t="shared" si="9"/>
        <v>宮地病院</v>
      </c>
      <c r="Z33" s="103">
        <v>45200</v>
      </c>
      <c r="AA33" s="104"/>
    </row>
    <row r="34" spans="1:27" ht="21" customHeight="1" x14ac:dyDescent="0.15">
      <c r="B34" s="91">
        <f t="shared" si="2"/>
        <v>21</v>
      </c>
      <c r="C34" s="92" t="s">
        <v>58</v>
      </c>
      <c r="D34" s="106" t="s">
        <v>59</v>
      </c>
      <c r="E34" s="93" t="s">
        <v>22</v>
      </c>
      <c r="F34" s="94">
        <f t="shared" si="3"/>
        <v>0</v>
      </c>
      <c r="G34" s="95">
        <f t="shared" si="4"/>
        <v>0</v>
      </c>
      <c r="H34" s="96"/>
      <c r="I34" s="97"/>
      <c r="J34" s="98"/>
      <c r="K34" s="99"/>
      <c r="L34" s="100">
        <f t="shared" si="5"/>
        <v>1</v>
      </c>
      <c r="M34" s="95">
        <f t="shared" si="6"/>
        <v>1</v>
      </c>
      <c r="N34" s="96"/>
      <c r="O34" s="97">
        <v>1</v>
      </c>
      <c r="P34" s="98"/>
      <c r="Q34" s="99"/>
      <c r="R34" s="101">
        <f t="shared" si="7"/>
        <v>1</v>
      </c>
      <c r="S34" s="95">
        <f t="shared" si="8"/>
        <v>1</v>
      </c>
      <c r="T34" s="96"/>
      <c r="U34" s="97">
        <v>1</v>
      </c>
      <c r="V34" s="98"/>
      <c r="W34" s="102"/>
      <c r="X34" s="91">
        <f t="shared" si="9"/>
        <v>21</v>
      </c>
      <c r="Y34" s="92" t="str">
        <f t="shared" si="9"/>
        <v>すずらん病院</v>
      </c>
      <c r="Z34" s="103">
        <v>45200</v>
      </c>
      <c r="AA34" s="104"/>
    </row>
    <row r="35" spans="1:27" ht="21" customHeight="1" x14ac:dyDescent="0.15">
      <c r="B35" s="91">
        <f t="shared" si="2"/>
        <v>22</v>
      </c>
      <c r="C35" s="92" t="s">
        <v>60</v>
      </c>
      <c r="D35" s="106" t="s">
        <v>59</v>
      </c>
      <c r="E35" s="93" t="s">
        <v>22</v>
      </c>
      <c r="F35" s="94">
        <f t="shared" si="3"/>
        <v>0</v>
      </c>
      <c r="G35" s="95">
        <f t="shared" si="4"/>
        <v>0</v>
      </c>
      <c r="H35" s="96"/>
      <c r="I35" s="97"/>
      <c r="J35" s="98"/>
      <c r="K35" s="99"/>
      <c r="L35" s="100">
        <f t="shared" si="5"/>
        <v>1</v>
      </c>
      <c r="M35" s="95">
        <f t="shared" si="6"/>
        <v>0</v>
      </c>
      <c r="N35" s="96"/>
      <c r="O35" s="97"/>
      <c r="P35" s="98">
        <v>1</v>
      </c>
      <c r="Q35" s="99"/>
      <c r="R35" s="101">
        <f t="shared" si="7"/>
        <v>1</v>
      </c>
      <c r="S35" s="95">
        <f t="shared" si="8"/>
        <v>0</v>
      </c>
      <c r="T35" s="96"/>
      <c r="U35" s="97"/>
      <c r="V35" s="98">
        <v>1</v>
      </c>
      <c r="W35" s="102"/>
      <c r="X35" s="91">
        <f t="shared" si="9"/>
        <v>22</v>
      </c>
      <c r="Y35" s="92" t="str">
        <f t="shared" si="9"/>
        <v>神戸アドベンチスト病院</v>
      </c>
      <c r="Z35" s="103">
        <v>45200</v>
      </c>
      <c r="AA35" s="104"/>
    </row>
    <row r="36" spans="1:27" ht="21" customHeight="1" x14ac:dyDescent="0.15">
      <c r="B36" s="91">
        <f t="shared" si="2"/>
        <v>23</v>
      </c>
      <c r="C36" s="105" t="s">
        <v>61</v>
      </c>
      <c r="D36" s="106" t="s">
        <v>54</v>
      </c>
      <c r="E36" s="93" t="s">
        <v>22</v>
      </c>
      <c r="F36" s="94">
        <f t="shared" si="3"/>
        <v>0</v>
      </c>
      <c r="G36" s="95">
        <f t="shared" si="4"/>
        <v>0</v>
      </c>
      <c r="H36" s="96"/>
      <c r="I36" s="97"/>
      <c r="J36" s="98"/>
      <c r="K36" s="99"/>
      <c r="L36" s="100">
        <f t="shared" si="5"/>
        <v>1</v>
      </c>
      <c r="M36" s="95">
        <f t="shared" si="6"/>
        <v>0</v>
      </c>
      <c r="N36" s="96"/>
      <c r="O36" s="97"/>
      <c r="P36" s="98">
        <v>1</v>
      </c>
      <c r="Q36" s="99"/>
      <c r="R36" s="101">
        <f t="shared" si="7"/>
        <v>1</v>
      </c>
      <c r="S36" s="95">
        <f t="shared" si="8"/>
        <v>0</v>
      </c>
      <c r="T36" s="96"/>
      <c r="U36" s="97"/>
      <c r="V36" s="98">
        <v>1</v>
      </c>
      <c r="W36" s="102"/>
      <c r="X36" s="91">
        <f t="shared" si="9"/>
        <v>23</v>
      </c>
      <c r="Y36" s="92" t="str">
        <f t="shared" si="9"/>
        <v>中井病院</v>
      </c>
      <c r="Z36" s="103">
        <v>45200</v>
      </c>
      <c r="AA36" s="106"/>
    </row>
    <row r="37" spans="1:27" ht="21" customHeight="1" x14ac:dyDescent="0.15">
      <c r="B37" s="91">
        <f t="shared" si="2"/>
        <v>24</v>
      </c>
      <c r="C37" s="92" t="s">
        <v>62</v>
      </c>
      <c r="D37" s="91" t="s">
        <v>63</v>
      </c>
      <c r="E37" s="93" t="s">
        <v>22</v>
      </c>
      <c r="F37" s="94">
        <f t="shared" si="3"/>
        <v>0</v>
      </c>
      <c r="G37" s="95">
        <f t="shared" si="4"/>
        <v>0</v>
      </c>
      <c r="H37" s="96"/>
      <c r="I37" s="97"/>
      <c r="J37" s="98"/>
      <c r="K37" s="99"/>
      <c r="L37" s="100">
        <f t="shared" si="5"/>
        <v>1</v>
      </c>
      <c r="M37" s="95">
        <f t="shared" si="6"/>
        <v>1</v>
      </c>
      <c r="N37" s="96"/>
      <c r="O37" s="97">
        <v>1</v>
      </c>
      <c r="P37" s="98"/>
      <c r="Q37" s="99"/>
      <c r="R37" s="101">
        <f t="shared" si="7"/>
        <v>2</v>
      </c>
      <c r="S37" s="95">
        <f t="shared" si="8"/>
        <v>2</v>
      </c>
      <c r="T37" s="96"/>
      <c r="U37" s="97">
        <v>2</v>
      </c>
      <c r="V37" s="98"/>
      <c r="W37" s="102"/>
      <c r="X37" s="91">
        <f t="shared" si="9"/>
        <v>24</v>
      </c>
      <c r="Y37" s="92" t="str">
        <f t="shared" si="9"/>
        <v>神戸海星病院</v>
      </c>
      <c r="Z37" s="103">
        <v>45200</v>
      </c>
      <c r="AA37" s="104"/>
    </row>
    <row r="38" spans="1:27" ht="21" customHeight="1" x14ac:dyDescent="0.15">
      <c r="B38" s="91">
        <f t="shared" si="2"/>
        <v>25</v>
      </c>
      <c r="C38" s="92" t="s">
        <v>64</v>
      </c>
      <c r="D38" s="91" t="s">
        <v>49</v>
      </c>
      <c r="E38" s="93" t="s">
        <v>22</v>
      </c>
      <c r="F38" s="94">
        <f t="shared" si="3"/>
        <v>0</v>
      </c>
      <c r="G38" s="95">
        <f t="shared" si="4"/>
        <v>0</v>
      </c>
      <c r="H38" s="96"/>
      <c r="I38" s="97"/>
      <c r="J38" s="98"/>
      <c r="K38" s="99"/>
      <c r="L38" s="100">
        <f t="shared" si="5"/>
        <v>1</v>
      </c>
      <c r="M38" s="95">
        <f t="shared" si="6"/>
        <v>1</v>
      </c>
      <c r="N38" s="96"/>
      <c r="O38" s="97">
        <v>1</v>
      </c>
      <c r="P38" s="98"/>
      <c r="Q38" s="95"/>
      <c r="R38" s="101">
        <f t="shared" si="7"/>
        <v>1</v>
      </c>
      <c r="S38" s="95">
        <f t="shared" si="8"/>
        <v>1</v>
      </c>
      <c r="T38" s="96"/>
      <c r="U38" s="97">
        <v>1</v>
      </c>
      <c r="V38" s="98"/>
      <c r="W38" s="102"/>
      <c r="X38" s="91">
        <f t="shared" si="9"/>
        <v>25</v>
      </c>
      <c r="Y38" s="92" t="str">
        <f t="shared" si="9"/>
        <v>新須磨病院</v>
      </c>
      <c r="Z38" s="103">
        <v>45200</v>
      </c>
      <c r="AA38" s="104"/>
    </row>
    <row r="39" spans="1:27" ht="21" customHeight="1" x14ac:dyDescent="0.15">
      <c r="B39" s="91">
        <f t="shared" si="2"/>
        <v>26</v>
      </c>
      <c r="C39" s="92" t="s">
        <v>65</v>
      </c>
      <c r="D39" s="106" t="s">
        <v>21</v>
      </c>
      <c r="E39" s="93" t="s">
        <v>22</v>
      </c>
      <c r="F39" s="94">
        <f t="shared" si="3"/>
        <v>1</v>
      </c>
      <c r="G39" s="95">
        <f t="shared" si="4"/>
        <v>0</v>
      </c>
      <c r="H39" s="96"/>
      <c r="I39" s="97"/>
      <c r="J39" s="98">
        <v>1</v>
      </c>
      <c r="K39" s="99"/>
      <c r="L39" s="100">
        <f t="shared" si="5"/>
        <v>1</v>
      </c>
      <c r="M39" s="95">
        <f t="shared" si="6"/>
        <v>0</v>
      </c>
      <c r="N39" s="96"/>
      <c r="O39" s="97"/>
      <c r="P39" s="98">
        <v>1</v>
      </c>
      <c r="Q39" s="99"/>
      <c r="R39" s="101">
        <f t="shared" si="7"/>
        <v>1</v>
      </c>
      <c r="S39" s="95">
        <f t="shared" si="8"/>
        <v>0</v>
      </c>
      <c r="T39" s="96"/>
      <c r="U39" s="97"/>
      <c r="V39" s="98">
        <v>1</v>
      </c>
      <c r="W39" s="102"/>
      <c r="X39" s="91">
        <f t="shared" si="9"/>
        <v>26</v>
      </c>
      <c r="Y39" s="92" t="str">
        <f t="shared" si="9"/>
        <v>県立こども病院</v>
      </c>
      <c r="Z39" s="103">
        <v>45200</v>
      </c>
      <c r="AA39" s="104"/>
    </row>
    <row r="40" spans="1:27" ht="21" customHeight="1" x14ac:dyDescent="0.15">
      <c r="B40" s="91">
        <f t="shared" si="2"/>
        <v>27</v>
      </c>
      <c r="C40" s="92" t="s">
        <v>66</v>
      </c>
      <c r="D40" s="106" t="s">
        <v>59</v>
      </c>
      <c r="E40" s="93" t="s">
        <v>22</v>
      </c>
      <c r="F40" s="94">
        <f t="shared" si="3"/>
        <v>1</v>
      </c>
      <c r="G40" s="95">
        <f t="shared" si="4"/>
        <v>0</v>
      </c>
      <c r="H40" s="96"/>
      <c r="I40" s="97"/>
      <c r="J40" s="98">
        <v>1</v>
      </c>
      <c r="K40" s="99"/>
      <c r="L40" s="100">
        <f t="shared" si="5"/>
        <v>1</v>
      </c>
      <c r="M40" s="95">
        <f t="shared" si="6"/>
        <v>0</v>
      </c>
      <c r="N40" s="96"/>
      <c r="O40" s="97"/>
      <c r="P40" s="98">
        <v>1</v>
      </c>
      <c r="Q40" s="99"/>
      <c r="R40" s="101">
        <f t="shared" si="7"/>
        <v>1</v>
      </c>
      <c r="S40" s="95">
        <f t="shared" si="8"/>
        <v>0</v>
      </c>
      <c r="T40" s="96"/>
      <c r="U40" s="97"/>
      <c r="V40" s="98">
        <v>1</v>
      </c>
      <c r="W40" s="102"/>
      <c r="X40" s="91">
        <f t="shared" si="9"/>
        <v>27</v>
      </c>
      <c r="Y40" s="92" t="str">
        <f t="shared" si="9"/>
        <v>県立こころの医療センター</v>
      </c>
      <c r="Z40" s="103">
        <v>45200</v>
      </c>
      <c r="AA40" s="104"/>
    </row>
    <row r="41" spans="1:27" ht="21" customHeight="1" x14ac:dyDescent="0.15">
      <c r="B41" s="91">
        <f t="shared" si="2"/>
        <v>28</v>
      </c>
      <c r="C41" s="92" t="s">
        <v>67</v>
      </c>
      <c r="D41" s="91" t="s">
        <v>57</v>
      </c>
      <c r="E41" s="93" t="s">
        <v>22</v>
      </c>
      <c r="F41" s="94">
        <f t="shared" si="3"/>
        <v>0</v>
      </c>
      <c r="G41" s="95">
        <f t="shared" si="4"/>
        <v>0</v>
      </c>
      <c r="H41" s="96"/>
      <c r="I41" s="97"/>
      <c r="J41" s="98"/>
      <c r="K41" s="99"/>
      <c r="L41" s="100">
        <f t="shared" si="5"/>
        <v>1</v>
      </c>
      <c r="M41" s="95">
        <f t="shared" si="6"/>
        <v>0</v>
      </c>
      <c r="N41" s="96"/>
      <c r="O41" s="97"/>
      <c r="P41" s="98">
        <v>1</v>
      </c>
      <c r="Q41" s="98"/>
      <c r="R41" s="101">
        <f t="shared" si="7"/>
        <v>1</v>
      </c>
      <c r="S41" s="95">
        <f t="shared" si="8"/>
        <v>0</v>
      </c>
      <c r="T41" s="96"/>
      <c r="U41" s="97"/>
      <c r="V41" s="98">
        <v>1</v>
      </c>
      <c r="W41" s="108"/>
      <c r="X41" s="91">
        <f t="shared" si="9"/>
        <v>28</v>
      </c>
      <c r="Y41" s="92" t="str">
        <f t="shared" si="9"/>
        <v>六甲アイランド甲南病院</v>
      </c>
      <c r="Z41" s="103">
        <v>45200</v>
      </c>
      <c r="AA41" s="106" t="s">
        <v>68</v>
      </c>
    </row>
    <row r="42" spans="1:27" ht="21" customHeight="1" x14ac:dyDescent="0.15">
      <c r="A42" s="8" t="s">
        <v>69</v>
      </c>
      <c r="B42" s="109">
        <f t="shared" si="2"/>
        <v>29</v>
      </c>
      <c r="C42" s="110" t="s">
        <v>70</v>
      </c>
      <c r="D42" s="111" t="s">
        <v>21</v>
      </c>
      <c r="E42" s="109" t="s">
        <v>22</v>
      </c>
      <c r="F42" s="94">
        <f t="shared" si="3"/>
        <v>0</v>
      </c>
      <c r="G42" s="112">
        <f t="shared" si="4"/>
        <v>0</v>
      </c>
      <c r="H42" s="113"/>
      <c r="I42" s="114"/>
      <c r="J42" s="115"/>
      <c r="K42" s="116"/>
      <c r="L42" s="100">
        <f t="shared" si="5"/>
        <v>2</v>
      </c>
      <c r="M42" s="112">
        <f t="shared" si="6"/>
        <v>2</v>
      </c>
      <c r="N42" s="113">
        <v>2</v>
      </c>
      <c r="O42" s="114"/>
      <c r="P42" s="115"/>
      <c r="Q42" s="115"/>
      <c r="R42" s="101">
        <f t="shared" si="7"/>
        <v>2</v>
      </c>
      <c r="S42" s="112">
        <f t="shared" si="8"/>
        <v>2</v>
      </c>
      <c r="T42" s="113">
        <v>2</v>
      </c>
      <c r="U42" s="114"/>
      <c r="V42" s="115"/>
      <c r="W42" s="117"/>
      <c r="X42" s="109">
        <f t="shared" si="9"/>
        <v>29</v>
      </c>
      <c r="Y42" s="110" t="str">
        <f>C42</f>
        <v>兵庫県災害医療センター</v>
      </c>
      <c r="Z42" s="118">
        <v>45200</v>
      </c>
      <c r="AA42" s="111"/>
    </row>
    <row r="43" spans="1:27" ht="21" customHeight="1" x14ac:dyDescent="0.15">
      <c r="A43" s="8" t="s">
        <v>69</v>
      </c>
      <c r="B43" s="109">
        <f t="shared" si="2"/>
        <v>30</v>
      </c>
      <c r="C43" s="110" t="s">
        <v>71</v>
      </c>
      <c r="D43" s="111" t="s">
        <v>59</v>
      </c>
      <c r="E43" s="109" t="s">
        <v>22</v>
      </c>
      <c r="F43" s="94">
        <f t="shared" si="3"/>
        <v>0</v>
      </c>
      <c r="G43" s="112">
        <f t="shared" si="4"/>
        <v>0</v>
      </c>
      <c r="H43" s="113"/>
      <c r="I43" s="114"/>
      <c r="J43" s="115"/>
      <c r="K43" s="116"/>
      <c r="L43" s="100">
        <f t="shared" si="5"/>
        <v>1</v>
      </c>
      <c r="M43" s="112">
        <f t="shared" si="6"/>
        <v>1</v>
      </c>
      <c r="N43" s="113"/>
      <c r="O43" s="114">
        <v>1</v>
      </c>
      <c r="P43" s="115"/>
      <c r="Q43" s="115"/>
      <c r="R43" s="101">
        <f t="shared" si="7"/>
        <v>2</v>
      </c>
      <c r="S43" s="112">
        <f t="shared" si="8"/>
        <v>2</v>
      </c>
      <c r="T43" s="113"/>
      <c r="U43" s="114">
        <v>2</v>
      </c>
      <c r="V43" s="115"/>
      <c r="W43" s="117"/>
      <c r="X43" s="109">
        <f t="shared" si="9"/>
        <v>30</v>
      </c>
      <c r="Y43" s="110" t="str">
        <f t="shared" si="9"/>
        <v>JCHO神戸中央病院</v>
      </c>
      <c r="Z43" s="118">
        <v>45200</v>
      </c>
      <c r="AA43" s="111"/>
    </row>
    <row r="44" spans="1:27" ht="21" customHeight="1" x14ac:dyDescent="0.15">
      <c r="A44" s="8" t="s">
        <v>69</v>
      </c>
      <c r="B44" s="109">
        <f t="shared" si="2"/>
        <v>31</v>
      </c>
      <c r="C44" s="110" t="s">
        <v>72</v>
      </c>
      <c r="D44" s="111" t="s">
        <v>21</v>
      </c>
      <c r="E44" s="109" t="s">
        <v>22</v>
      </c>
      <c r="F44" s="94">
        <f t="shared" si="3"/>
        <v>0</v>
      </c>
      <c r="G44" s="112">
        <f t="shared" si="4"/>
        <v>0</v>
      </c>
      <c r="H44" s="113"/>
      <c r="I44" s="114"/>
      <c r="J44" s="115"/>
      <c r="K44" s="116"/>
      <c r="L44" s="100">
        <f t="shared" si="5"/>
        <v>1</v>
      </c>
      <c r="M44" s="112">
        <f t="shared" si="6"/>
        <v>1</v>
      </c>
      <c r="N44" s="113"/>
      <c r="O44" s="114">
        <v>1</v>
      </c>
      <c r="P44" s="115"/>
      <c r="Q44" s="115"/>
      <c r="R44" s="101">
        <f t="shared" si="7"/>
        <v>1</v>
      </c>
      <c r="S44" s="112">
        <f t="shared" si="8"/>
        <v>1</v>
      </c>
      <c r="T44" s="113"/>
      <c r="U44" s="114">
        <v>1</v>
      </c>
      <c r="V44" s="115"/>
      <c r="W44" s="117"/>
      <c r="X44" s="109">
        <f t="shared" si="9"/>
        <v>31</v>
      </c>
      <c r="Y44" s="110" t="str">
        <f t="shared" si="9"/>
        <v>神戸マリナーズ厚生会病院</v>
      </c>
      <c r="Z44" s="118">
        <v>45200</v>
      </c>
      <c r="AA44" s="111"/>
    </row>
    <row r="45" spans="1:27" ht="21" customHeight="1" x14ac:dyDescent="0.15">
      <c r="A45" s="8" t="s">
        <v>69</v>
      </c>
      <c r="B45" s="109">
        <f t="shared" si="2"/>
        <v>32</v>
      </c>
      <c r="C45" s="110" t="s">
        <v>73</v>
      </c>
      <c r="D45" s="111" t="s">
        <v>21</v>
      </c>
      <c r="E45" s="109" t="s">
        <v>22</v>
      </c>
      <c r="F45" s="94">
        <f t="shared" si="3"/>
        <v>0</v>
      </c>
      <c r="G45" s="112">
        <f t="shared" si="4"/>
        <v>0</v>
      </c>
      <c r="H45" s="113"/>
      <c r="I45" s="114"/>
      <c r="J45" s="115"/>
      <c r="K45" s="116"/>
      <c r="L45" s="100">
        <f t="shared" si="5"/>
        <v>1</v>
      </c>
      <c r="M45" s="112">
        <f t="shared" si="6"/>
        <v>1</v>
      </c>
      <c r="N45" s="113"/>
      <c r="O45" s="114">
        <v>1</v>
      </c>
      <c r="P45" s="115"/>
      <c r="Q45" s="115"/>
      <c r="R45" s="101">
        <f t="shared" si="7"/>
        <v>1</v>
      </c>
      <c r="S45" s="112">
        <f t="shared" si="8"/>
        <v>1</v>
      </c>
      <c r="T45" s="113"/>
      <c r="U45" s="114">
        <v>1</v>
      </c>
      <c r="V45" s="115"/>
      <c r="W45" s="117"/>
      <c r="X45" s="109">
        <f t="shared" si="9"/>
        <v>32</v>
      </c>
      <c r="Y45" s="110" t="str">
        <f t="shared" si="9"/>
        <v>ポートアイランド病院</v>
      </c>
      <c r="Z45" s="118">
        <v>45200</v>
      </c>
      <c r="AA45" s="111"/>
    </row>
    <row r="46" spans="1:27" ht="21" customHeight="1" x14ac:dyDescent="0.15">
      <c r="A46" s="8" t="s">
        <v>69</v>
      </c>
      <c r="B46" s="109">
        <f t="shared" si="2"/>
        <v>33</v>
      </c>
      <c r="C46" s="110" t="s">
        <v>74</v>
      </c>
      <c r="D46" s="109" t="s">
        <v>24</v>
      </c>
      <c r="E46" s="109" t="s">
        <v>22</v>
      </c>
      <c r="F46" s="94">
        <f t="shared" si="3"/>
        <v>0</v>
      </c>
      <c r="G46" s="112">
        <f t="shared" si="4"/>
        <v>0</v>
      </c>
      <c r="H46" s="113"/>
      <c r="I46" s="114"/>
      <c r="J46" s="115"/>
      <c r="K46" s="116"/>
      <c r="L46" s="100">
        <f t="shared" si="5"/>
        <v>1</v>
      </c>
      <c r="M46" s="112">
        <f t="shared" si="6"/>
        <v>0</v>
      </c>
      <c r="N46" s="113"/>
      <c r="O46" s="114"/>
      <c r="P46" s="115">
        <v>1</v>
      </c>
      <c r="Q46" s="115"/>
      <c r="R46" s="101">
        <f t="shared" si="7"/>
        <v>1</v>
      </c>
      <c r="S46" s="112">
        <f t="shared" si="8"/>
        <v>0</v>
      </c>
      <c r="T46" s="113"/>
      <c r="U46" s="114"/>
      <c r="V46" s="115">
        <v>1</v>
      </c>
      <c r="W46" s="117"/>
      <c r="X46" s="109">
        <f t="shared" si="9"/>
        <v>33</v>
      </c>
      <c r="Y46" s="110" t="str">
        <f t="shared" si="9"/>
        <v>なでしこレディースホスピタル</v>
      </c>
      <c r="Z46" s="118">
        <v>45200</v>
      </c>
      <c r="AA46" s="111" t="s">
        <v>75</v>
      </c>
    </row>
    <row r="47" spans="1:27" ht="43.5" customHeight="1" x14ac:dyDescent="0.15">
      <c r="B47" s="91">
        <f t="shared" si="2"/>
        <v>34</v>
      </c>
      <c r="C47" s="92" t="s">
        <v>76</v>
      </c>
      <c r="D47" s="106" t="s">
        <v>77</v>
      </c>
      <c r="E47" s="93" t="s">
        <v>78</v>
      </c>
      <c r="F47" s="94">
        <f t="shared" si="3"/>
        <v>4</v>
      </c>
      <c r="G47" s="95">
        <f t="shared" si="4"/>
        <v>4</v>
      </c>
      <c r="H47" s="96">
        <v>2</v>
      </c>
      <c r="I47" s="97">
        <v>2</v>
      </c>
      <c r="J47" s="98"/>
      <c r="K47" s="99"/>
      <c r="L47" s="100">
        <f t="shared" si="5"/>
        <v>11</v>
      </c>
      <c r="M47" s="95">
        <f t="shared" si="6"/>
        <v>11</v>
      </c>
      <c r="N47" s="96">
        <v>2</v>
      </c>
      <c r="O47" s="97">
        <v>9</v>
      </c>
      <c r="P47" s="98"/>
      <c r="Q47" s="99"/>
      <c r="R47" s="101">
        <f t="shared" si="7"/>
        <v>11</v>
      </c>
      <c r="S47" s="95">
        <f t="shared" si="8"/>
        <v>11</v>
      </c>
      <c r="T47" s="96">
        <v>2</v>
      </c>
      <c r="U47" s="97">
        <v>9</v>
      </c>
      <c r="V47" s="98"/>
      <c r="W47" s="102"/>
      <c r="X47" s="91">
        <f t="shared" si="9"/>
        <v>34</v>
      </c>
      <c r="Y47" s="92" t="str">
        <f t="shared" si="9"/>
        <v>県立尼崎総合医療センター</v>
      </c>
      <c r="Z47" s="103">
        <v>45200</v>
      </c>
      <c r="AA47" s="119" t="s">
        <v>79</v>
      </c>
    </row>
    <row r="48" spans="1:27" ht="21" customHeight="1" x14ac:dyDescent="0.15">
      <c r="B48" s="91">
        <f t="shared" si="2"/>
        <v>35</v>
      </c>
      <c r="C48" s="92" t="s">
        <v>80</v>
      </c>
      <c r="D48" s="106" t="s">
        <v>81</v>
      </c>
      <c r="E48" s="93" t="s">
        <v>78</v>
      </c>
      <c r="F48" s="94">
        <f t="shared" si="3"/>
        <v>1</v>
      </c>
      <c r="G48" s="95">
        <f t="shared" si="4"/>
        <v>1</v>
      </c>
      <c r="H48" s="96"/>
      <c r="I48" s="97">
        <v>1</v>
      </c>
      <c r="J48" s="98"/>
      <c r="K48" s="99"/>
      <c r="L48" s="100">
        <f t="shared" si="5"/>
        <v>2</v>
      </c>
      <c r="M48" s="95">
        <f t="shared" si="6"/>
        <v>2</v>
      </c>
      <c r="N48" s="96">
        <v>1</v>
      </c>
      <c r="O48" s="97">
        <v>1</v>
      </c>
      <c r="P48" s="98"/>
      <c r="Q48" s="99"/>
      <c r="R48" s="101">
        <f t="shared" si="7"/>
        <v>2</v>
      </c>
      <c r="S48" s="95">
        <f t="shared" si="8"/>
        <v>2</v>
      </c>
      <c r="T48" s="96">
        <v>1</v>
      </c>
      <c r="U48" s="97">
        <v>1</v>
      </c>
      <c r="V48" s="98"/>
      <c r="W48" s="102"/>
      <c r="X48" s="91">
        <f t="shared" si="9"/>
        <v>35</v>
      </c>
      <c r="Y48" s="92" t="str">
        <f t="shared" si="9"/>
        <v>関西労災病院</v>
      </c>
      <c r="Z48" s="103">
        <v>45200</v>
      </c>
      <c r="AA48" s="104"/>
    </row>
    <row r="49" spans="2:27" ht="21" customHeight="1" x14ac:dyDescent="0.15">
      <c r="B49" s="91">
        <f t="shared" si="2"/>
        <v>36</v>
      </c>
      <c r="C49" s="92" t="s">
        <v>82</v>
      </c>
      <c r="D49" s="91" t="s">
        <v>83</v>
      </c>
      <c r="E49" s="93" t="s">
        <v>78</v>
      </c>
      <c r="F49" s="94">
        <f t="shared" si="3"/>
        <v>2</v>
      </c>
      <c r="G49" s="95">
        <f t="shared" si="4"/>
        <v>2</v>
      </c>
      <c r="H49" s="96"/>
      <c r="I49" s="97">
        <v>2</v>
      </c>
      <c r="J49" s="98"/>
      <c r="K49" s="99"/>
      <c r="L49" s="100">
        <f t="shared" si="5"/>
        <v>5</v>
      </c>
      <c r="M49" s="95">
        <f t="shared" si="6"/>
        <v>3</v>
      </c>
      <c r="N49" s="96"/>
      <c r="O49" s="97">
        <v>3</v>
      </c>
      <c r="P49" s="98">
        <v>1</v>
      </c>
      <c r="Q49" s="99">
        <v>1</v>
      </c>
      <c r="R49" s="101">
        <f t="shared" si="7"/>
        <v>5</v>
      </c>
      <c r="S49" s="95">
        <f t="shared" si="8"/>
        <v>3</v>
      </c>
      <c r="T49" s="96"/>
      <c r="U49" s="97">
        <v>3</v>
      </c>
      <c r="V49" s="98">
        <v>1</v>
      </c>
      <c r="W49" s="102">
        <v>1</v>
      </c>
      <c r="X49" s="91">
        <f t="shared" si="9"/>
        <v>36</v>
      </c>
      <c r="Y49" s="92" t="str">
        <f t="shared" si="9"/>
        <v>県立西宮病院</v>
      </c>
      <c r="Z49" s="103">
        <v>45200</v>
      </c>
      <c r="AA49" s="104"/>
    </row>
    <row r="50" spans="2:27" ht="21" customHeight="1" x14ac:dyDescent="0.15">
      <c r="B50" s="91">
        <f t="shared" si="2"/>
        <v>37</v>
      </c>
      <c r="C50" s="92" t="s">
        <v>84</v>
      </c>
      <c r="D50" s="91" t="s">
        <v>83</v>
      </c>
      <c r="E50" s="93" t="s">
        <v>78</v>
      </c>
      <c r="F50" s="94">
        <f t="shared" si="3"/>
        <v>4</v>
      </c>
      <c r="G50" s="95">
        <f t="shared" si="4"/>
        <v>3</v>
      </c>
      <c r="H50" s="96">
        <v>2</v>
      </c>
      <c r="I50" s="97">
        <v>1</v>
      </c>
      <c r="J50" s="98"/>
      <c r="K50" s="99">
        <v>1</v>
      </c>
      <c r="L50" s="100">
        <f t="shared" si="5"/>
        <v>15</v>
      </c>
      <c r="M50" s="95">
        <f t="shared" si="6"/>
        <v>10</v>
      </c>
      <c r="N50" s="96">
        <v>8</v>
      </c>
      <c r="O50" s="97">
        <v>2</v>
      </c>
      <c r="P50" s="98">
        <f>1+1</f>
        <v>2</v>
      </c>
      <c r="Q50" s="99">
        <f>1+2</f>
        <v>3</v>
      </c>
      <c r="R50" s="101">
        <f t="shared" si="7"/>
        <v>16</v>
      </c>
      <c r="S50" s="95">
        <f t="shared" si="8"/>
        <v>14</v>
      </c>
      <c r="T50" s="96">
        <v>12</v>
      </c>
      <c r="U50" s="97">
        <v>2</v>
      </c>
      <c r="V50" s="98">
        <v>1</v>
      </c>
      <c r="W50" s="102">
        <v>1</v>
      </c>
      <c r="X50" s="91">
        <f t="shared" si="9"/>
        <v>37</v>
      </c>
      <c r="Y50" s="92" t="str">
        <f t="shared" si="9"/>
        <v>兵庫医科大学病院</v>
      </c>
      <c r="Z50" s="103">
        <v>45200</v>
      </c>
      <c r="AA50" s="104"/>
    </row>
    <row r="51" spans="2:27" ht="21" customHeight="1" x14ac:dyDescent="0.15">
      <c r="B51" s="91">
        <f t="shared" si="2"/>
        <v>38</v>
      </c>
      <c r="C51" s="92" t="s">
        <v>85</v>
      </c>
      <c r="D51" s="91" t="s">
        <v>83</v>
      </c>
      <c r="E51" s="93" t="s">
        <v>78</v>
      </c>
      <c r="F51" s="94">
        <f t="shared" si="3"/>
        <v>1</v>
      </c>
      <c r="G51" s="95">
        <f t="shared" si="4"/>
        <v>1</v>
      </c>
      <c r="H51" s="96"/>
      <c r="I51" s="97">
        <v>1</v>
      </c>
      <c r="J51" s="98"/>
      <c r="K51" s="99"/>
      <c r="L51" s="100">
        <f t="shared" si="5"/>
        <v>1</v>
      </c>
      <c r="M51" s="95">
        <f t="shared" si="6"/>
        <v>1</v>
      </c>
      <c r="N51" s="96"/>
      <c r="O51" s="97">
        <v>1</v>
      </c>
      <c r="P51" s="98"/>
      <c r="Q51" s="99"/>
      <c r="R51" s="101">
        <f t="shared" si="7"/>
        <v>1</v>
      </c>
      <c r="S51" s="95">
        <f t="shared" si="8"/>
        <v>1</v>
      </c>
      <c r="T51" s="96"/>
      <c r="U51" s="97">
        <v>1</v>
      </c>
      <c r="V51" s="98"/>
      <c r="W51" s="102"/>
      <c r="X51" s="91">
        <f t="shared" si="9"/>
        <v>38</v>
      </c>
      <c r="Y51" s="92" t="str">
        <f t="shared" si="9"/>
        <v>高田上谷病院</v>
      </c>
      <c r="Z51" s="103">
        <v>45200</v>
      </c>
      <c r="AA51" s="104"/>
    </row>
    <row r="52" spans="2:27" ht="21" customHeight="1" x14ac:dyDescent="0.15">
      <c r="B52" s="91">
        <f t="shared" si="2"/>
        <v>39</v>
      </c>
      <c r="C52" s="92" t="s">
        <v>86</v>
      </c>
      <c r="D52" s="106" t="s">
        <v>87</v>
      </c>
      <c r="E52" s="93" t="s">
        <v>78</v>
      </c>
      <c r="F52" s="94">
        <f t="shared" si="3"/>
        <v>1</v>
      </c>
      <c r="G52" s="95">
        <f t="shared" si="4"/>
        <v>1</v>
      </c>
      <c r="H52" s="96"/>
      <c r="I52" s="97">
        <v>1</v>
      </c>
      <c r="J52" s="98"/>
      <c r="K52" s="99"/>
      <c r="L52" s="100">
        <f t="shared" si="5"/>
        <v>2</v>
      </c>
      <c r="M52" s="95">
        <f t="shared" si="6"/>
        <v>2</v>
      </c>
      <c r="N52" s="96"/>
      <c r="O52" s="97">
        <v>2</v>
      </c>
      <c r="P52" s="98"/>
      <c r="Q52" s="99"/>
      <c r="R52" s="101">
        <f t="shared" si="7"/>
        <v>2</v>
      </c>
      <c r="S52" s="95">
        <f t="shared" si="8"/>
        <v>2</v>
      </c>
      <c r="T52" s="96"/>
      <c r="U52" s="97">
        <v>2</v>
      </c>
      <c r="V52" s="98"/>
      <c r="W52" s="102"/>
      <c r="X52" s="91">
        <f t="shared" si="9"/>
        <v>39</v>
      </c>
      <c r="Y52" s="92" t="str">
        <f t="shared" si="9"/>
        <v>宝塚市立病院</v>
      </c>
      <c r="Z52" s="103">
        <v>45200</v>
      </c>
      <c r="AA52" s="104"/>
    </row>
    <row r="53" spans="2:27" ht="21" customHeight="1" x14ac:dyDescent="0.15">
      <c r="B53" s="91">
        <f t="shared" si="2"/>
        <v>40</v>
      </c>
      <c r="C53" s="92" t="s">
        <v>88</v>
      </c>
      <c r="D53" s="106" t="s">
        <v>89</v>
      </c>
      <c r="E53" s="93" t="s">
        <v>78</v>
      </c>
      <c r="F53" s="94">
        <f t="shared" si="3"/>
        <v>1</v>
      </c>
      <c r="G53" s="95">
        <f t="shared" si="4"/>
        <v>1</v>
      </c>
      <c r="H53" s="96"/>
      <c r="I53" s="97">
        <v>1</v>
      </c>
      <c r="J53" s="98"/>
      <c r="K53" s="99"/>
      <c r="L53" s="100">
        <f t="shared" si="5"/>
        <v>8</v>
      </c>
      <c r="M53" s="95">
        <f t="shared" si="6"/>
        <v>7</v>
      </c>
      <c r="N53" s="96"/>
      <c r="O53" s="97">
        <v>7</v>
      </c>
      <c r="P53" s="98"/>
      <c r="Q53" s="99">
        <v>1</v>
      </c>
      <c r="R53" s="101">
        <f t="shared" si="7"/>
        <v>8</v>
      </c>
      <c r="S53" s="95">
        <f t="shared" si="8"/>
        <v>7</v>
      </c>
      <c r="T53" s="96"/>
      <c r="U53" s="97">
        <v>7</v>
      </c>
      <c r="V53" s="98"/>
      <c r="W53" s="102">
        <v>1</v>
      </c>
      <c r="X53" s="91">
        <f t="shared" si="9"/>
        <v>40</v>
      </c>
      <c r="Y53" s="92" t="str">
        <f t="shared" si="9"/>
        <v>三田市民病院</v>
      </c>
      <c r="Z53" s="103">
        <v>45200</v>
      </c>
      <c r="AA53" s="104"/>
    </row>
    <row r="54" spans="2:27" ht="21" customHeight="1" x14ac:dyDescent="0.15">
      <c r="B54" s="91">
        <f t="shared" si="2"/>
        <v>41</v>
      </c>
      <c r="C54" s="92" t="s">
        <v>90</v>
      </c>
      <c r="D54" s="106" t="s">
        <v>91</v>
      </c>
      <c r="E54" s="93" t="s">
        <v>78</v>
      </c>
      <c r="F54" s="94">
        <f t="shared" si="3"/>
        <v>1</v>
      </c>
      <c r="G54" s="95">
        <f t="shared" si="4"/>
        <v>1</v>
      </c>
      <c r="H54" s="96"/>
      <c r="I54" s="97">
        <v>1</v>
      </c>
      <c r="J54" s="98"/>
      <c r="K54" s="99"/>
      <c r="L54" s="100">
        <f t="shared" si="5"/>
        <v>15</v>
      </c>
      <c r="M54" s="95">
        <f t="shared" si="6"/>
        <v>13</v>
      </c>
      <c r="N54" s="96"/>
      <c r="O54" s="97">
        <v>13</v>
      </c>
      <c r="P54" s="98">
        <v>1</v>
      </c>
      <c r="Q54" s="99">
        <v>1</v>
      </c>
      <c r="R54" s="101">
        <f t="shared" si="7"/>
        <v>15</v>
      </c>
      <c r="S54" s="95">
        <f t="shared" si="8"/>
        <v>13</v>
      </c>
      <c r="T54" s="96"/>
      <c r="U54" s="97">
        <v>13</v>
      </c>
      <c r="V54" s="98">
        <v>1</v>
      </c>
      <c r="W54" s="102">
        <v>1</v>
      </c>
      <c r="X54" s="91">
        <f t="shared" si="9"/>
        <v>41</v>
      </c>
      <c r="Y54" s="92" t="str">
        <f t="shared" si="9"/>
        <v>川西市立総合医療センター</v>
      </c>
      <c r="Z54" s="103">
        <v>45200</v>
      </c>
      <c r="AA54" s="104"/>
    </row>
    <row r="55" spans="2:27" ht="37.5" customHeight="1" x14ac:dyDescent="0.15">
      <c r="B55" s="91">
        <f t="shared" si="2"/>
        <v>42</v>
      </c>
      <c r="C55" s="92" t="s">
        <v>92</v>
      </c>
      <c r="D55" s="106" t="s">
        <v>93</v>
      </c>
      <c r="E55" s="93" t="s">
        <v>94</v>
      </c>
      <c r="F55" s="94">
        <f t="shared" si="3"/>
        <v>3</v>
      </c>
      <c r="G55" s="95">
        <f t="shared" si="4"/>
        <v>3</v>
      </c>
      <c r="H55" s="96">
        <v>2</v>
      </c>
      <c r="I55" s="97">
        <v>1</v>
      </c>
      <c r="J55" s="98"/>
      <c r="K55" s="99"/>
      <c r="L55" s="100">
        <f t="shared" si="5"/>
        <v>9</v>
      </c>
      <c r="M55" s="95">
        <f t="shared" si="6"/>
        <v>9</v>
      </c>
      <c r="N55" s="96">
        <v>2</v>
      </c>
      <c r="O55" s="97">
        <v>7</v>
      </c>
      <c r="P55" s="98"/>
      <c r="Q55" s="99"/>
      <c r="R55" s="101">
        <f t="shared" si="7"/>
        <v>9</v>
      </c>
      <c r="S55" s="95">
        <f t="shared" si="8"/>
        <v>9</v>
      </c>
      <c r="T55" s="96">
        <v>2</v>
      </c>
      <c r="U55" s="97">
        <v>7</v>
      </c>
      <c r="V55" s="98"/>
      <c r="W55" s="102"/>
      <c r="X55" s="91">
        <f t="shared" si="9"/>
        <v>42</v>
      </c>
      <c r="Y55" s="92" t="str">
        <f t="shared" si="9"/>
        <v>県立加古川医療センター</v>
      </c>
      <c r="Z55" s="103">
        <v>45200</v>
      </c>
      <c r="AA55" s="120" t="s">
        <v>79</v>
      </c>
    </row>
    <row r="56" spans="2:27" ht="21" customHeight="1" x14ac:dyDescent="0.15">
      <c r="B56" s="91">
        <f t="shared" si="2"/>
        <v>43</v>
      </c>
      <c r="C56" s="92" t="s">
        <v>95</v>
      </c>
      <c r="D56" s="106" t="s">
        <v>93</v>
      </c>
      <c r="E56" s="93" t="s">
        <v>94</v>
      </c>
      <c r="F56" s="94">
        <f t="shared" si="3"/>
        <v>1</v>
      </c>
      <c r="G56" s="95">
        <f t="shared" si="4"/>
        <v>1</v>
      </c>
      <c r="H56" s="96">
        <v>1</v>
      </c>
      <c r="I56" s="97"/>
      <c r="J56" s="98"/>
      <c r="K56" s="99"/>
      <c r="L56" s="100">
        <f t="shared" si="5"/>
        <v>10</v>
      </c>
      <c r="M56" s="95">
        <f t="shared" si="6"/>
        <v>8</v>
      </c>
      <c r="N56" s="96">
        <v>1</v>
      </c>
      <c r="O56" s="97">
        <v>7</v>
      </c>
      <c r="P56" s="98">
        <v>1</v>
      </c>
      <c r="Q56" s="99">
        <v>1</v>
      </c>
      <c r="R56" s="101">
        <f t="shared" si="7"/>
        <v>10</v>
      </c>
      <c r="S56" s="95">
        <f t="shared" si="8"/>
        <v>8</v>
      </c>
      <c r="T56" s="96">
        <v>1</v>
      </c>
      <c r="U56" s="97">
        <v>7</v>
      </c>
      <c r="V56" s="98">
        <v>1</v>
      </c>
      <c r="W56" s="102">
        <v>1</v>
      </c>
      <c r="X56" s="91">
        <f t="shared" si="9"/>
        <v>43</v>
      </c>
      <c r="Y56" s="92" t="str">
        <f t="shared" si="9"/>
        <v>加古川中央市民病院</v>
      </c>
      <c r="Z56" s="103">
        <v>45200</v>
      </c>
      <c r="AA56" s="104"/>
    </row>
    <row r="57" spans="2:27" ht="21" customHeight="1" x14ac:dyDescent="0.15">
      <c r="B57" s="91">
        <f t="shared" si="2"/>
        <v>44</v>
      </c>
      <c r="C57" s="92" t="s">
        <v>96</v>
      </c>
      <c r="D57" s="106" t="s">
        <v>97</v>
      </c>
      <c r="E57" s="93" t="s">
        <v>94</v>
      </c>
      <c r="F57" s="94">
        <f t="shared" si="3"/>
        <v>1</v>
      </c>
      <c r="G57" s="95">
        <f t="shared" si="4"/>
        <v>1</v>
      </c>
      <c r="H57" s="96">
        <v>1</v>
      </c>
      <c r="I57" s="97"/>
      <c r="J57" s="98"/>
      <c r="K57" s="99"/>
      <c r="L57" s="100">
        <f t="shared" si="5"/>
        <v>5</v>
      </c>
      <c r="M57" s="95">
        <f t="shared" si="6"/>
        <v>4</v>
      </c>
      <c r="N57" s="96">
        <v>1</v>
      </c>
      <c r="O57" s="97">
        <v>3</v>
      </c>
      <c r="P57" s="98"/>
      <c r="Q57" s="99">
        <v>1</v>
      </c>
      <c r="R57" s="101">
        <f t="shared" si="7"/>
        <v>5</v>
      </c>
      <c r="S57" s="95">
        <f t="shared" si="8"/>
        <v>4</v>
      </c>
      <c r="T57" s="96">
        <v>1</v>
      </c>
      <c r="U57" s="97">
        <v>3</v>
      </c>
      <c r="V57" s="98"/>
      <c r="W57" s="102">
        <v>1</v>
      </c>
      <c r="X57" s="91">
        <f t="shared" si="9"/>
        <v>44</v>
      </c>
      <c r="Y57" s="92" t="str">
        <f t="shared" si="9"/>
        <v>明石市立市民病院</v>
      </c>
      <c r="Z57" s="103">
        <v>45200</v>
      </c>
      <c r="AA57" s="104"/>
    </row>
    <row r="58" spans="2:27" ht="21" customHeight="1" x14ac:dyDescent="0.15">
      <c r="B58" s="91">
        <f t="shared" si="2"/>
        <v>45</v>
      </c>
      <c r="C58" s="92" t="s">
        <v>98</v>
      </c>
      <c r="D58" s="106" t="s">
        <v>97</v>
      </c>
      <c r="E58" s="93" t="s">
        <v>94</v>
      </c>
      <c r="F58" s="94">
        <f t="shared" si="3"/>
        <v>1</v>
      </c>
      <c r="G58" s="95">
        <f t="shared" si="4"/>
        <v>1</v>
      </c>
      <c r="H58" s="96"/>
      <c r="I58" s="97">
        <v>1</v>
      </c>
      <c r="J58" s="98"/>
      <c r="K58" s="99"/>
      <c r="L58" s="100">
        <f t="shared" si="5"/>
        <v>1</v>
      </c>
      <c r="M58" s="95">
        <f t="shared" si="6"/>
        <v>1</v>
      </c>
      <c r="N58" s="96"/>
      <c r="O58" s="97">
        <v>1</v>
      </c>
      <c r="P58" s="98"/>
      <c r="Q58" s="99"/>
      <c r="R58" s="101">
        <f t="shared" si="7"/>
        <v>1</v>
      </c>
      <c r="S58" s="95">
        <f t="shared" si="8"/>
        <v>1</v>
      </c>
      <c r="T58" s="96"/>
      <c r="U58" s="97">
        <v>1</v>
      </c>
      <c r="V58" s="98"/>
      <c r="W58" s="102"/>
      <c r="X58" s="91">
        <f t="shared" si="9"/>
        <v>45</v>
      </c>
      <c r="Y58" s="92" t="str">
        <f t="shared" si="9"/>
        <v>明石医療センター</v>
      </c>
      <c r="Z58" s="103">
        <v>45200</v>
      </c>
      <c r="AA58" s="104"/>
    </row>
    <row r="59" spans="2:27" ht="21" customHeight="1" x14ac:dyDescent="0.15">
      <c r="B59" s="91">
        <f t="shared" si="2"/>
        <v>46</v>
      </c>
      <c r="C59" s="92" t="s">
        <v>99</v>
      </c>
      <c r="D59" s="91" t="s">
        <v>100</v>
      </c>
      <c r="E59" s="93" t="s">
        <v>101</v>
      </c>
      <c r="F59" s="94">
        <f t="shared" si="3"/>
        <v>0</v>
      </c>
      <c r="G59" s="95">
        <f t="shared" si="4"/>
        <v>0</v>
      </c>
      <c r="H59" s="96"/>
      <c r="I59" s="97"/>
      <c r="J59" s="98"/>
      <c r="K59" s="99"/>
      <c r="L59" s="100">
        <f t="shared" si="5"/>
        <v>1</v>
      </c>
      <c r="M59" s="95">
        <f t="shared" si="6"/>
        <v>1</v>
      </c>
      <c r="N59" s="96"/>
      <c r="O59" s="97">
        <v>1</v>
      </c>
      <c r="P59" s="98"/>
      <c r="Q59" s="99"/>
      <c r="R59" s="101">
        <f t="shared" si="7"/>
        <v>1</v>
      </c>
      <c r="S59" s="95">
        <f t="shared" si="8"/>
        <v>1</v>
      </c>
      <c r="T59" s="96"/>
      <c r="U59" s="97">
        <v>1</v>
      </c>
      <c r="V59" s="98"/>
      <c r="W59" s="102"/>
      <c r="X59" s="91">
        <f t="shared" si="9"/>
        <v>46</v>
      </c>
      <c r="Y59" s="92" t="str">
        <f t="shared" si="9"/>
        <v>市立加西病院</v>
      </c>
      <c r="Z59" s="103">
        <v>45200</v>
      </c>
      <c r="AA59" s="104"/>
    </row>
    <row r="60" spans="2:27" ht="21" customHeight="1" x14ac:dyDescent="0.15">
      <c r="B60" s="91">
        <f t="shared" si="2"/>
        <v>47</v>
      </c>
      <c r="C60" s="92" t="s">
        <v>102</v>
      </c>
      <c r="D60" s="91" t="s">
        <v>103</v>
      </c>
      <c r="E60" s="93" t="s">
        <v>101</v>
      </c>
      <c r="F60" s="94">
        <f t="shared" si="3"/>
        <v>1</v>
      </c>
      <c r="G60" s="95">
        <f t="shared" si="4"/>
        <v>1</v>
      </c>
      <c r="H60" s="96"/>
      <c r="I60" s="97">
        <v>1</v>
      </c>
      <c r="J60" s="98"/>
      <c r="K60" s="99"/>
      <c r="L60" s="100">
        <f t="shared" si="5"/>
        <v>1</v>
      </c>
      <c r="M60" s="95">
        <f t="shared" si="6"/>
        <v>1</v>
      </c>
      <c r="N60" s="96"/>
      <c r="O60" s="97">
        <v>1</v>
      </c>
      <c r="P60" s="98"/>
      <c r="Q60" s="99"/>
      <c r="R60" s="101">
        <f t="shared" si="7"/>
        <v>1</v>
      </c>
      <c r="S60" s="95">
        <f t="shared" si="8"/>
        <v>1</v>
      </c>
      <c r="T60" s="96"/>
      <c r="U60" s="97">
        <v>1</v>
      </c>
      <c r="V60" s="98"/>
      <c r="W60" s="102"/>
      <c r="X60" s="91">
        <f t="shared" si="9"/>
        <v>47</v>
      </c>
      <c r="Y60" s="92" t="str">
        <f t="shared" si="9"/>
        <v>西脇市立西脇病院</v>
      </c>
      <c r="Z60" s="103">
        <v>45200</v>
      </c>
      <c r="AA60" s="104"/>
    </row>
    <row r="61" spans="2:27" ht="21" customHeight="1" x14ac:dyDescent="0.15">
      <c r="B61" s="91">
        <f t="shared" si="2"/>
        <v>48</v>
      </c>
      <c r="C61" s="92" t="s">
        <v>104</v>
      </c>
      <c r="D61" s="91" t="s">
        <v>105</v>
      </c>
      <c r="E61" s="93" t="s">
        <v>101</v>
      </c>
      <c r="F61" s="94">
        <f t="shared" si="3"/>
        <v>1</v>
      </c>
      <c r="G61" s="95">
        <f t="shared" si="4"/>
        <v>1</v>
      </c>
      <c r="H61" s="96">
        <v>1</v>
      </c>
      <c r="I61" s="97"/>
      <c r="J61" s="98"/>
      <c r="K61" s="99"/>
      <c r="L61" s="100">
        <f t="shared" si="5"/>
        <v>5</v>
      </c>
      <c r="M61" s="95">
        <f t="shared" si="6"/>
        <v>5</v>
      </c>
      <c r="N61" s="96">
        <v>1</v>
      </c>
      <c r="O61" s="97">
        <v>4</v>
      </c>
      <c r="P61" s="98"/>
      <c r="Q61" s="99"/>
      <c r="R61" s="101">
        <f t="shared" si="7"/>
        <v>5</v>
      </c>
      <c r="S61" s="95">
        <f t="shared" si="8"/>
        <v>5</v>
      </c>
      <c r="T61" s="96">
        <v>1</v>
      </c>
      <c r="U61" s="97">
        <v>4</v>
      </c>
      <c r="V61" s="98"/>
      <c r="W61" s="102"/>
      <c r="X61" s="91">
        <f t="shared" si="9"/>
        <v>48</v>
      </c>
      <c r="Y61" s="92" t="str">
        <f t="shared" si="9"/>
        <v>北播磨総合医療センター</v>
      </c>
      <c r="Z61" s="103">
        <v>45200</v>
      </c>
      <c r="AA61" s="104"/>
    </row>
    <row r="62" spans="2:27" ht="21" customHeight="1" x14ac:dyDescent="0.15">
      <c r="B62" s="91">
        <f t="shared" si="2"/>
        <v>49</v>
      </c>
      <c r="C62" s="92" t="s">
        <v>106</v>
      </c>
      <c r="D62" s="106" t="s">
        <v>107</v>
      </c>
      <c r="E62" s="93" t="s">
        <v>108</v>
      </c>
      <c r="F62" s="94">
        <f t="shared" si="3"/>
        <v>1</v>
      </c>
      <c r="G62" s="95">
        <f t="shared" si="4"/>
        <v>1</v>
      </c>
      <c r="H62" s="96"/>
      <c r="I62" s="97">
        <v>1</v>
      </c>
      <c r="J62" s="98"/>
      <c r="K62" s="99"/>
      <c r="L62" s="100">
        <f t="shared" si="5"/>
        <v>4</v>
      </c>
      <c r="M62" s="95">
        <f t="shared" si="6"/>
        <v>2</v>
      </c>
      <c r="N62" s="96"/>
      <c r="O62" s="97">
        <v>2</v>
      </c>
      <c r="P62" s="98">
        <v>1</v>
      </c>
      <c r="Q62" s="99">
        <v>1</v>
      </c>
      <c r="R62" s="101">
        <f t="shared" si="7"/>
        <v>4</v>
      </c>
      <c r="S62" s="95">
        <f t="shared" si="8"/>
        <v>2</v>
      </c>
      <c r="T62" s="96"/>
      <c r="U62" s="97">
        <v>2</v>
      </c>
      <c r="V62" s="98">
        <v>1</v>
      </c>
      <c r="W62" s="102">
        <v>1</v>
      </c>
      <c r="X62" s="91">
        <f t="shared" si="9"/>
        <v>49</v>
      </c>
      <c r="Y62" s="92" t="str">
        <f t="shared" si="9"/>
        <v>姫路赤十字病院</v>
      </c>
      <c r="Z62" s="103">
        <v>45200</v>
      </c>
      <c r="AA62" s="104"/>
    </row>
    <row r="63" spans="2:27" ht="21" customHeight="1" x14ac:dyDescent="0.15">
      <c r="B63" s="91">
        <f t="shared" si="2"/>
        <v>50</v>
      </c>
      <c r="C63" s="92" t="s">
        <v>109</v>
      </c>
      <c r="D63" s="106" t="s">
        <v>107</v>
      </c>
      <c r="E63" s="93" t="s">
        <v>108</v>
      </c>
      <c r="F63" s="94">
        <f t="shared" si="3"/>
        <v>1</v>
      </c>
      <c r="G63" s="95">
        <f t="shared" si="4"/>
        <v>1</v>
      </c>
      <c r="H63" s="96">
        <v>1</v>
      </c>
      <c r="I63" s="97"/>
      <c r="J63" s="98"/>
      <c r="K63" s="99"/>
      <c r="L63" s="100">
        <f t="shared" si="5"/>
        <v>8</v>
      </c>
      <c r="M63" s="95">
        <f t="shared" si="6"/>
        <v>8</v>
      </c>
      <c r="N63" s="96">
        <v>4</v>
      </c>
      <c r="O63" s="97">
        <v>4</v>
      </c>
      <c r="P63" s="98"/>
      <c r="Q63" s="99"/>
      <c r="R63" s="101">
        <f t="shared" si="7"/>
        <v>8</v>
      </c>
      <c r="S63" s="95">
        <f t="shared" si="8"/>
        <v>8</v>
      </c>
      <c r="T63" s="96">
        <v>4</v>
      </c>
      <c r="U63" s="97">
        <v>4</v>
      </c>
      <c r="V63" s="98"/>
      <c r="W63" s="102"/>
      <c r="X63" s="91">
        <f t="shared" si="9"/>
        <v>50</v>
      </c>
      <c r="Y63" s="92" t="str">
        <f t="shared" si="9"/>
        <v>ツカザキ病院</v>
      </c>
      <c r="Z63" s="103">
        <v>45200</v>
      </c>
      <c r="AA63" s="104" t="s">
        <v>110</v>
      </c>
    </row>
    <row r="64" spans="2:27" ht="21" customHeight="1" x14ac:dyDescent="0.15">
      <c r="B64" s="91">
        <f t="shared" si="2"/>
        <v>51</v>
      </c>
      <c r="C64" s="92" t="s">
        <v>111</v>
      </c>
      <c r="D64" s="106" t="s">
        <v>107</v>
      </c>
      <c r="E64" s="93" t="s">
        <v>108</v>
      </c>
      <c r="F64" s="94">
        <f t="shared" si="3"/>
        <v>1</v>
      </c>
      <c r="G64" s="95">
        <f t="shared" si="4"/>
        <v>1</v>
      </c>
      <c r="H64" s="96"/>
      <c r="I64" s="97">
        <v>1</v>
      </c>
      <c r="J64" s="98"/>
      <c r="K64" s="99"/>
      <c r="L64" s="100">
        <f t="shared" si="5"/>
        <v>3</v>
      </c>
      <c r="M64" s="95">
        <f t="shared" si="6"/>
        <v>3</v>
      </c>
      <c r="N64" s="96"/>
      <c r="O64" s="97">
        <v>3</v>
      </c>
      <c r="P64" s="98"/>
      <c r="Q64" s="99"/>
      <c r="R64" s="101">
        <f t="shared" si="7"/>
        <v>3</v>
      </c>
      <c r="S64" s="95">
        <f t="shared" si="8"/>
        <v>3</v>
      </c>
      <c r="T64" s="96"/>
      <c r="U64" s="97">
        <v>3</v>
      </c>
      <c r="V64" s="98"/>
      <c r="W64" s="102"/>
      <c r="X64" s="91">
        <f t="shared" si="9"/>
        <v>51</v>
      </c>
      <c r="Y64" s="92" t="str">
        <f t="shared" si="9"/>
        <v>姫路医療センター</v>
      </c>
      <c r="Z64" s="103">
        <v>45200</v>
      </c>
      <c r="AA64" s="104"/>
    </row>
    <row r="65" spans="1:27" ht="70.5" customHeight="1" x14ac:dyDescent="0.15">
      <c r="A65" s="8" t="s">
        <v>112</v>
      </c>
      <c r="B65" s="91">
        <f t="shared" si="2"/>
        <v>52</v>
      </c>
      <c r="C65" s="92" t="s">
        <v>113</v>
      </c>
      <c r="D65" s="106" t="s">
        <v>107</v>
      </c>
      <c r="E65" s="93" t="s">
        <v>108</v>
      </c>
      <c r="F65" s="94">
        <f t="shared" si="3"/>
        <v>2</v>
      </c>
      <c r="G65" s="95">
        <f t="shared" si="4"/>
        <v>2</v>
      </c>
      <c r="H65" s="113">
        <v>1</v>
      </c>
      <c r="I65" s="114">
        <v>1</v>
      </c>
      <c r="J65" s="98"/>
      <c r="K65" s="116"/>
      <c r="L65" s="100">
        <f t="shared" si="5"/>
        <v>7</v>
      </c>
      <c r="M65" s="95">
        <f t="shared" si="6"/>
        <v>5</v>
      </c>
      <c r="N65" s="113">
        <v>2</v>
      </c>
      <c r="O65" s="114">
        <v>3</v>
      </c>
      <c r="P65" s="98">
        <v>1</v>
      </c>
      <c r="Q65" s="99">
        <v>1</v>
      </c>
      <c r="R65" s="101">
        <f t="shared" si="7"/>
        <v>7</v>
      </c>
      <c r="S65" s="95">
        <f t="shared" si="8"/>
        <v>5</v>
      </c>
      <c r="T65" s="113">
        <v>2</v>
      </c>
      <c r="U65" s="114">
        <v>3</v>
      </c>
      <c r="V65" s="98">
        <v>1</v>
      </c>
      <c r="W65" s="102">
        <v>1</v>
      </c>
      <c r="X65" s="91">
        <f t="shared" si="9"/>
        <v>52</v>
      </c>
      <c r="Y65" s="92" t="str">
        <f t="shared" si="9"/>
        <v>県立はりま姫路総合医療センター</v>
      </c>
      <c r="Z65" s="103">
        <v>45200</v>
      </c>
      <c r="AA65" s="120" t="s">
        <v>114</v>
      </c>
    </row>
    <row r="66" spans="1:27" ht="21" customHeight="1" x14ac:dyDescent="0.15">
      <c r="B66" s="91">
        <f t="shared" si="2"/>
        <v>53</v>
      </c>
      <c r="C66" s="92" t="s">
        <v>115</v>
      </c>
      <c r="D66" s="106" t="s">
        <v>116</v>
      </c>
      <c r="E66" s="93" t="s">
        <v>108</v>
      </c>
      <c r="F66" s="94">
        <f t="shared" si="3"/>
        <v>1</v>
      </c>
      <c r="G66" s="95">
        <f t="shared" si="4"/>
        <v>1</v>
      </c>
      <c r="H66" s="96"/>
      <c r="I66" s="97">
        <v>1</v>
      </c>
      <c r="J66" s="98"/>
      <c r="K66" s="99"/>
      <c r="L66" s="100">
        <f t="shared" si="5"/>
        <v>1</v>
      </c>
      <c r="M66" s="95">
        <f t="shared" si="6"/>
        <v>1</v>
      </c>
      <c r="N66" s="96"/>
      <c r="O66" s="97">
        <v>1</v>
      </c>
      <c r="P66" s="98"/>
      <c r="Q66" s="99"/>
      <c r="R66" s="101">
        <f t="shared" si="7"/>
        <v>1</v>
      </c>
      <c r="S66" s="95">
        <f t="shared" si="8"/>
        <v>1</v>
      </c>
      <c r="T66" s="96"/>
      <c r="U66" s="97">
        <v>1</v>
      </c>
      <c r="V66" s="98"/>
      <c r="W66" s="102"/>
      <c r="X66" s="91">
        <f t="shared" si="9"/>
        <v>53</v>
      </c>
      <c r="Y66" s="92" t="str">
        <f t="shared" si="9"/>
        <v>たつの市民病院</v>
      </c>
      <c r="Z66" s="103">
        <v>45200</v>
      </c>
      <c r="AA66" s="104"/>
    </row>
    <row r="67" spans="1:27" ht="21" customHeight="1" x14ac:dyDescent="0.15">
      <c r="B67" s="91">
        <f t="shared" si="2"/>
        <v>54</v>
      </c>
      <c r="C67" s="92" t="s">
        <v>117</v>
      </c>
      <c r="D67" s="91" t="s">
        <v>118</v>
      </c>
      <c r="E67" s="93" t="s">
        <v>108</v>
      </c>
      <c r="F67" s="94">
        <f t="shared" si="3"/>
        <v>0</v>
      </c>
      <c r="G67" s="95">
        <f t="shared" si="4"/>
        <v>0</v>
      </c>
      <c r="H67" s="96"/>
      <c r="I67" s="97"/>
      <c r="J67" s="98"/>
      <c r="K67" s="99"/>
      <c r="L67" s="100">
        <f t="shared" si="5"/>
        <v>2</v>
      </c>
      <c r="M67" s="95">
        <f t="shared" si="6"/>
        <v>2</v>
      </c>
      <c r="N67" s="96"/>
      <c r="O67" s="121">
        <v>2</v>
      </c>
      <c r="P67" s="122"/>
      <c r="Q67" s="123"/>
      <c r="R67" s="101">
        <f t="shared" si="7"/>
        <v>2</v>
      </c>
      <c r="S67" s="95">
        <f t="shared" si="8"/>
        <v>2</v>
      </c>
      <c r="T67" s="96"/>
      <c r="U67" s="121">
        <v>2</v>
      </c>
      <c r="V67" s="124"/>
      <c r="W67" s="125"/>
      <c r="X67" s="91">
        <f t="shared" si="9"/>
        <v>54</v>
      </c>
      <c r="Y67" s="92" t="str">
        <f t="shared" si="9"/>
        <v>公立宍粟総合病院</v>
      </c>
      <c r="Z67" s="103">
        <v>45200</v>
      </c>
      <c r="AA67" s="104" t="s">
        <v>119</v>
      </c>
    </row>
    <row r="68" spans="1:27" ht="21" customHeight="1" x14ac:dyDescent="0.15">
      <c r="B68" s="91">
        <f t="shared" si="2"/>
        <v>55</v>
      </c>
      <c r="C68" s="92" t="s">
        <v>120</v>
      </c>
      <c r="D68" s="91" t="s">
        <v>121</v>
      </c>
      <c r="E68" s="93" t="s">
        <v>108</v>
      </c>
      <c r="F68" s="94">
        <f t="shared" si="3"/>
        <v>0</v>
      </c>
      <c r="G68" s="95">
        <f t="shared" si="4"/>
        <v>0</v>
      </c>
      <c r="H68" s="96"/>
      <c r="I68" s="97"/>
      <c r="J68" s="98"/>
      <c r="K68" s="99"/>
      <c r="L68" s="100">
        <f t="shared" si="5"/>
        <v>1</v>
      </c>
      <c r="M68" s="95">
        <f t="shared" si="6"/>
        <v>1</v>
      </c>
      <c r="N68" s="96"/>
      <c r="O68" s="126">
        <v>1</v>
      </c>
      <c r="P68" s="127"/>
      <c r="Q68" s="99"/>
      <c r="R68" s="101">
        <f t="shared" si="7"/>
        <v>1</v>
      </c>
      <c r="S68" s="95">
        <f t="shared" si="8"/>
        <v>1</v>
      </c>
      <c r="T68" s="96"/>
      <c r="U68" s="97">
        <v>1</v>
      </c>
      <c r="V68" s="98"/>
      <c r="W68" s="102"/>
      <c r="X68" s="91">
        <f t="shared" si="9"/>
        <v>55</v>
      </c>
      <c r="Y68" s="92" t="str">
        <f t="shared" si="9"/>
        <v>赤穂市民病院</v>
      </c>
      <c r="Z68" s="103">
        <v>45200</v>
      </c>
      <c r="AA68" s="104"/>
    </row>
    <row r="69" spans="1:27" ht="21" customHeight="1" x14ac:dyDescent="0.15">
      <c r="B69" s="91">
        <f t="shared" si="2"/>
        <v>56</v>
      </c>
      <c r="C69" s="92" t="s">
        <v>122</v>
      </c>
      <c r="D69" s="106" t="s">
        <v>123</v>
      </c>
      <c r="E69" s="93" t="s">
        <v>124</v>
      </c>
      <c r="F69" s="94">
        <f t="shared" si="3"/>
        <v>1</v>
      </c>
      <c r="G69" s="95">
        <f t="shared" si="4"/>
        <v>1</v>
      </c>
      <c r="H69" s="96">
        <v>1</v>
      </c>
      <c r="I69" s="97"/>
      <c r="J69" s="98"/>
      <c r="K69" s="99"/>
      <c r="L69" s="100">
        <f t="shared" si="5"/>
        <v>4</v>
      </c>
      <c r="M69" s="95">
        <f t="shared" si="6"/>
        <v>3</v>
      </c>
      <c r="N69" s="96">
        <v>1</v>
      </c>
      <c r="O69" s="97">
        <v>2</v>
      </c>
      <c r="P69" s="128"/>
      <c r="Q69" s="99">
        <v>1</v>
      </c>
      <c r="R69" s="101">
        <f t="shared" si="7"/>
        <v>5</v>
      </c>
      <c r="S69" s="95">
        <f t="shared" si="8"/>
        <v>4</v>
      </c>
      <c r="T69" s="96">
        <v>1</v>
      </c>
      <c r="U69" s="97">
        <f>2+1</f>
        <v>3</v>
      </c>
      <c r="V69" s="98"/>
      <c r="W69" s="102">
        <v>1</v>
      </c>
      <c r="X69" s="91">
        <f t="shared" si="9"/>
        <v>56</v>
      </c>
      <c r="Y69" s="92" t="str">
        <f t="shared" si="9"/>
        <v>公立豊岡病院</v>
      </c>
      <c r="Z69" s="103">
        <v>45200</v>
      </c>
      <c r="AA69" s="104"/>
    </row>
    <row r="70" spans="1:27" ht="21" customHeight="1" x14ac:dyDescent="0.15">
      <c r="B70" s="91">
        <f t="shared" si="2"/>
        <v>57</v>
      </c>
      <c r="C70" s="92" t="s">
        <v>125</v>
      </c>
      <c r="D70" s="106" t="s">
        <v>126</v>
      </c>
      <c r="E70" s="93" t="s">
        <v>124</v>
      </c>
      <c r="F70" s="94">
        <f t="shared" si="3"/>
        <v>0</v>
      </c>
      <c r="G70" s="95">
        <f t="shared" si="4"/>
        <v>0</v>
      </c>
      <c r="H70" s="96"/>
      <c r="I70" s="97"/>
      <c r="J70" s="98"/>
      <c r="K70" s="99"/>
      <c r="L70" s="100">
        <f t="shared" si="5"/>
        <v>1</v>
      </c>
      <c r="M70" s="95">
        <f t="shared" si="6"/>
        <v>1</v>
      </c>
      <c r="N70" s="96"/>
      <c r="O70" s="97">
        <v>1</v>
      </c>
      <c r="P70" s="128"/>
      <c r="Q70" s="99"/>
      <c r="R70" s="101">
        <f t="shared" si="7"/>
        <v>2</v>
      </c>
      <c r="S70" s="95">
        <f t="shared" si="8"/>
        <v>2</v>
      </c>
      <c r="T70" s="96"/>
      <c r="U70" s="97">
        <f>1+1</f>
        <v>2</v>
      </c>
      <c r="V70" s="98"/>
      <c r="W70" s="102"/>
      <c r="X70" s="91">
        <f t="shared" si="9"/>
        <v>57</v>
      </c>
      <c r="Y70" s="92" t="str">
        <f t="shared" si="9"/>
        <v>公立八鹿病院</v>
      </c>
      <c r="Z70" s="103">
        <v>45200</v>
      </c>
      <c r="AA70" s="104"/>
    </row>
    <row r="71" spans="1:27" ht="21" customHeight="1" x14ac:dyDescent="0.15">
      <c r="B71" s="91">
        <f t="shared" si="2"/>
        <v>58</v>
      </c>
      <c r="C71" s="92" t="s">
        <v>127</v>
      </c>
      <c r="D71" s="106" t="s">
        <v>128</v>
      </c>
      <c r="E71" s="93" t="s">
        <v>129</v>
      </c>
      <c r="F71" s="94">
        <f t="shared" si="3"/>
        <v>1</v>
      </c>
      <c r="G71" s="95">
        <f t="shared" si="4"/>
        <v>1</v>
      </c>
      <c r="H71" s="96">
        <v>1</v>
      </c>
      <c r="I71" s="97"/>
      <c r="J71" s="98"/>
      <c r="K71" s="99"/>
      <c r="L71" s="100">
        <f t="shared" si="5"/>
        <v>2</v>
      </c>
      <c r="M71" s="95">
        <f t="shared" si="6"/>
        <v>2</v>
      </c>
      <c r="N71" s="96">
        <v>2</v>
      </c>
      <c r="O71" s="97"/>
      <c r="P71" s="128"/>
      <c r="Q71" s="99"/>
      <c r="R71" s="101">
        <f t="shared" si="7"/>
        <v>2</v>
      </c>
      <c r="S71" s="95">
        <f t="shared" si="8"/>
        <v>2</v>
      </c>
      <c r="T71" s="96">
        <v>2</v>
      </c>
      <c r="U71" s="97"/>
      <c r="V71" s="98"/>
      <c r="W71" s="102"/>
      <c r="X71" s="91">
        <f t="shared" si="9"/>
        <v>58</v>
      </c>
      <c r="Y71" s="92" t="str">
        <f t="shared" si="9"/>
        <v>県立丹波医療センター</v>
      </c>
      <c r="Z71" s="103">
        <v>45200</v>
      </c>
      <c r="AA71" s="104"/>
    </row>
    <row r="72" spans="1:27" ht="21" customHeight="1" x14ac:dyDescent="0.15">
      <c r="B72" s="91">
        <f t="shared" si="2"/>
        <v>59</v>
      </c>
      <c r="C72" s="92" t="s">
        <v>130</v>
      </c>
      <c r="D72" s="91" t="s">
        <v>131</v>
      </c>
      <c r="E72" s="93" t="s">
        <v>132</v>
      </c>
      <c r="F72" s="94">
        <f t="shared" si="3"/>
        <v>1</v>
      </c>
      <c r="G72" s="95">
        <f t="shared" si="4"/>
        <v>1</v>
      </c>
      <c r="H72" s="96">
        <v>1</v>
      </c>
      <c r="I72" s="97"/>
      <c r="J72" s="98"/>
      <c r="K72" s="99"/>
      <c r="L72" s="100">
        <f t="shared" si="5"/>
        <v>2</v>
      </c>
      <c r="M72" s="95">
        <f t="shared" si="6"/>
        <v>2</v>
      </c>
      <c r="N72" s="96">
        <v>2</v>
      </c>
      <c r="O72" s="97"/>
      <c r="P72" s="128"/>
      <c r="Q72" s="99"/>
      <c r="R72" s="101">
        <f t="shared" si="7"/>
        <v>2</v>
      </c>
      <c r="S72" s="95">
        <f t="shared" si="8"/>
        <v>2</v>
      </c>
      <c r="T72" s="96">
        <v>2</v>
      </c>
      <c r="U72" s="97"/>
      <c r="V72" s="98"/>
      <c r="W72" s="102"/>
      <c r="X72" s="91">
        <f t="shared" si="9"/>
        <v>59</v>
      </c>
      <c r="Y72" s="92" t="str">
        <f t="shared" si="9"/>
        <v>県立淡路医療センター</v>
      </c>
      <c r="Z72" s="103">
        <v>45200</v>
      </c>
      <c r="AA72" s="104"/>
    </row>
    <row r="73" spans="1:27" ht="21" customHeight="1" thickBot="1" x14ac:dyDescent="0.2">
      <c r="B73" s="91">
        <f t="shared" si="2"/>
        <v>60</v>
      </c>
      <c r="C73" s="92" t="s">
        <v>133</v>
      </c>
      <c r="D73" s="91" t="s">
        <v>134</v>
      </c>
      <c r="E73" s="93" t="s">
        <v>132</v>
      </c>
      <c r="F73" s="129">
        <f t="shared" si="3"/>
        <v>0</v>
      </c>
      <c r="G73" s="130">
        <f t="shared" si="4"/>
        <v>0</v>
      </c>
      <c r="H73" s="131"/>
      <c r="I73" s="132"/>
      <c r="J73" s="133"/>
      <c r="K73" s="134"/>
      <c r="L73" s="135">
        <f t="shared" si="5"/>
        <v>1</v>
      </c>
      <c r="M73" s="130">
        <f t="shared" si="6"/>
        <v>1</v>
      </c>
      <c r="N73" s="131"/>
      <c r="O73" s="132">
        <v>1</v>
      </c>
      <c r="P73" s="136"/>
      <c r="Q73" s="137"/>
      <c r="R73" s="138">
        <f t="shared" si="7"/>
        <v>2</v>
      </c>
      <c r="S73" s="130">
        <f t="shared" si="8"/>
        <v>2</v>
      </c>
      <c r="T73" s="131"/>
      <c r="U73" s="132">
        <f>1+1</f>
        <v>2</v>
      </c>
      <c r="V73" s="139"/>
      <c r="W73" s="140"/>
      <c r="X73" s="91">
        <f t="shared" si="9"/>
        <v>60</v>
      </c>
      <c r="Y73" s="92" t="str">
        <f t="shared" si="9"/>
        <v>聖隷淡路病院</v>
      </c>
      <c r="Z73" s="103">
        <v>45200</v>
      </c>
      <c r="AA73" s="104" t="s">
        <v>119</v>
      </c>
    </row>
    <row r="74" spans="1:27" ht="9" customHeight="1" thickTop="1" x14ac:dyDescent="0.15"/>
  </sheetData>
  <autoFilter ref="A13:BI73" xr:uid="{1F7EA527-0D11-4D8E-9EEC-5BD1F32E7221}"/>
  <mergeCells count="37">
    <mergeCell ref="Q12:Q13"/>
    <mergeCell ref="S12:S13"/>
    <mergeCell ref="V12:V13"/>
    <mergeCell ref="W12:W13"/>
    <mergeCell ref="R11:R13"/>
    <mergeCell ref="X11:X13"/>
    <mergeCell ref="Y11:Y13"/>
    <mergeCell ref="Z11:Z13"/>
    <mergeCell ref="AA11:AA13"/>
    <mergeCell ref="G12:G13"/>
    <mergeCell ref="J12:J13"/>
    <mergeCell ref="K12:K13"/>
    <mergeCell ref="M12:M13"/>
    <mergeCell ref="P12:P13"/>
    <mergeCell ref="B11:B13"/>
    <mergeCell ref="C11:C13"/>
    <mergeCell ref="D11:D13"/>
    <mergeCell ref="E11:E13"/>
    <mergeCell ref="F11:F13"/>
    <mergeCell ref="L11:L13"/>
    <mergeCell ref="Q4:Q5"/>
    <mergeCell ref="S4:S5"/>
    <mergeCell ref="V4:V5"/>
    <mergeCell ref="W4:W5"/>
    <mergeCell ref="H9:I9"/>
    <mergeCell ref="N9:O9"/>
    <mergeCell ref="T9:U9"/>
    <mergeCell ref="B1:Y1"/>
    <mergeCell ref="F3:F5"/>
    <mergeCell ref="L3:L5"/>
    <mergeCell ref="R3:R5"/>
    <mergeCell ref="X3:X5"/>
    <mergeCell ref="G4:G5"/>
    <mergeCell ref="J4:J5"/>
    <mergeCell ref="K4:K5"/>
    <mergeCell ref="M4:M5"/>
    <mergeCell ref="P4:P5"/>
  </mergeCells>
  <phoneticPr fontId="4"/>
  <pageMargins left="0.47244094488188981" right="0.26" top="0.55118110236220474" bottom="0.48" header="0.31496062992125984" footer="0.19685039370078741"/>
  <pageSetup paperSize="8" scale="62" fitToHeight="2" orientation="landscape" r:id="rId1"/>
  <headerFooter>
    <oddFooter>&amp;C&amp;"HGSｺﾞｼｯｸE,標準"&amp;16&amp;P/&amp;N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1001時点（確定データ）</vt:lpstr>
      <vt:lpstr>'1001時点（確定データ）'!Print_Area</vt:lpstr>
      <vt:lpstr>'1001時点（確定データ）'!Print_Titles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2023-10-03T08:39:05Z</dcterms:created>
  <dcterms:modified xsi:type="dcterms:W3CDTF">2023-10-03T08:40:16Z</dcterms:modified>
</cp:coreProperties>
</file>